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vetlanamakarova/Desktop/КНИЖКА 5/ЧЕРНОВЫЕ ГЛАВЫ/РЫЧАГИ/"/>
    </mc:Choice>
  </mc:AlternateContent>
  <xr:revisionPtr revIDLastSave="0" documentId="13_ncr:1_{B982666D-4A37-044F-BD7A-59D7FA619B89}" xr6:coauthVersionLast="36" xr6:coauthVersionMax="36" xr10:uidLastSave="{00000000-0000-0000-0000-000000000000}"/>
  <bookViews>
    <workbookView xWindow="0" yWindow="500" windowWidth="40960" windowHeight="20980" xr2:uid="{565C872E-2781-1741-B925-5C1A67902CD9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35" i="1" l="1"/>
  <c r="B32" i="1"/>
  <c r="C33" i="1"/>
  <c r="C30" i="1"/>
  <c r="C17" i="1"/>
  <c r="B17" i="1"/>
  <c r="B18" i="1" s="1"/>
  <c r="B11" i="1"/>
  <c r="B21" i="1" s="1"/>
  <c r="B9" i="1"/>
  <c r="C21" i="1" s="1"/>
  <c r="B8" i="1"/>
  <c r="B6" i="1"/>
  <c r="B19" i="1" s="1"/>
  <c r="B26" i="1" s="1"/>
  <c r="B5" i="1"/>
  <c r="D16" i="1" s="1"/>
  <c r="D26" i="1" l="1"/>
  <c r="D17" i="1"/>
  <c r="D18" i="1" s="1"/>
  <c r="D20" i="1" s="1"/>
  <c r="B20" i="1"/>
  <c r="B22" i="1" s="1"/>
  <c r="B27" i="1" s="1"/>
  <c r="D21" i="1"/>
  <c r="C18" i="1"/>
  <c r="C20" i="1" s="1"/>
  <c r="C22" i="1" s="1"/>
  <c r="C27" i="1" s="1"/>
  <c r="D22" i="1" l="1"/>
  <c r="D27" i="1" l="1"/>
  <c r="C36" i="1"/>
</calcChain>
</file>

<file path=xl/sharedStrings.xml><?xml version="1.0" encoding="utf-8"?>
<sst xmlns="http://schemas.openxmlformats.org/spreadsheetml/2006/main" count="38" uniqueCount="28">
  <si>
    <t>Выпуск облигаций</t>
  </si>
  <si>
    <t>Выпуск привилегированных акций</t>
  </si>
  <si>
    <t>Выпуск обыкновенных акций</t>
  </si>
  <si>
    <t>Процентные выплаты, млн руб.</t>
  </si>
  <si>
    <t xml:space="preserve">Данные: </t>
  </si>
  <si>
    <t>Необходимый объем финансирвоания, млн руб.</t>
  </si>
  <si>
    <t>Ставка по привлеченным облигациям, %</t>
  </si>
  <si>
    <t>Фиксированный дивиденд по привилегированным акциям, %</t>
  </si>
  <si>
    <t xml:space="preserve">Номинальная стоимость привилегированных акций, руб. </t>
  </si>
  <si>
    <t>Налог на прибыль, %</t>
  </si>
  <si>
    <t>Количество новых обыкновенных акций, млн штук</t>
  </si>
  <si>
    <t xml:space="preserve">Цена размещения обыкновенных акций, руб. </t>
  </si>
  <si>
    <t>Количество уже размещенных акций у компании</t>
  </si>
  <si>
    <t>Показатель</t>
  </si>
  <si>
    <t>Значение</t>
  </si>
  <si>
    <t>Прибыль до выплаты процентов и налогов (EBIT), млн руб.</t>
  </si>
  <si>
    <t>Прибыль до налогов (EBT), млн руб.</t>
  </si>
  <si>
    <t>Прибыль после налогов (EBT)*(1-t), млн руб.</t>
  </si>
  <si>
    <t>Дивиденды по привилегированным акциям (PD), млн руб.</t>
  </si>
  <si>
    <t>Чистая прибыль (NI), млн руб.</t>
  </si>
  <si>
    <t>Прибыль на акцию (EPS), руб.</t>
  </si>
  <si>
    <t xml:space="preserve">Решение: </t>
  </si>
  <si>
    <t>Количество обыкновенных акций (Sh), млн штук</t>
  </si>
  <si>
    <t>EBIT, при котором EPS=0</t>
  </si>
  <si>
    <t>Значение EPS при данном значении EBIT=6000</t>
  </si>
  <si>
    <t xml:space="preserve">EPS, руб. </t>
  </si>
  <si>
    <t xml:space="preserve">EBIT млн руб. </t>
  </si>
  <si>
    <t>Расчет значений точек для построения графиков для трех вариантов финансирования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</si>
</sst>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4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" fillId="2" borderId="7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3" borderId="0" xfId="0" applyFont="1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84B6C-7616-804E-8E1D-CDCF4F3460A0}">
  <dimension ref="A2:D36"/>
  <sheetViews>
    <sheetView tabSelected="1" zoomScale="200" zoomScaleNormal="200" workbookViewId="0">
      <selection activeCell="B26" sqref="B26"/>
    </sheetView>
  </sheetViews>
  <sheetFormatPr baseColWidth="10" defaultRowHeight="16" x14ac:dyDescent="0.2"/>
  <cols>
    <col min="1" max="1" width="47.33203125" customWidth="1"/>
    <col min="2" max="2" width="15.1640625" customWidth="1"/>
    <col min="3" max="3" width="16" customWidth="1"/>
    <col min="4" max="4" width="13" customWidth="1"/>
  </cols>
  <sheetData>
    <row r="2" spans="1:4" ht="17" thickBot="1" x14ac:dyDescent="0.25">
      <c r="A2" s="15" t="s">
        <v>4</v>
      </c>
      <c r="B2" s="6"/>
      <c r="C2" s="5"/>
    </row>
    <row r="3" spans="1:4" x14ac:dyDescent="0.2">
      <c r="A3" s="8" t="s">
        <v>13</v>
      </c>
      <c r="B3" s="9" t="s">
        <v>14</v>
      </c>
      <c r="C3" s="5"/>
    </row>
    <row r="4" spans="1:4" x14ac:dyDescent="0.2">
      <c r="A4" s="10" t="s">
        <v>5</v>
      </c>
      <c r="B4" s="11">
        <v>10000</v>
      </c>
      <c r="C4" s="5"/>
    </row>
    <row r="5" spans="1:4" x14ac:dyDescent="0.2">
      <c r="A5" s="10" t="s">
        <v>6</v>
      </c>
      <c r="B5" s="11">
        <f>15%</f>
        <v>0.15</v>
      </c>
      <c r="C5" s="5"/>
    </row>
    <row r="6" spans="1:4" x14ac:dyDescent="0.2">
      <c r="A6" s="10" t="s">
        <v>7</v>
      </c>
      <c r="B6" s="11">
        <f>14.5%</f>
        <v>0.14499999999999999</v>
      </c>
      <c r="C6" s="5"/>
    </row>
    <row r="7" spans="1:4" x14ac:dyDescent="0.2">
      <c r="A7" s="10" t="s">
        <v>8</v>
      </c>
      <c r="B7" s="11">
        <v>100</v>
      </c>
    </row>
    <row r="8" spans="1:4" x14ac:dyDescent="0.2">
      <c r="A8" s="10" t="s">
        <v>9</v>
      </c>
      <c r="B8" s="11">
        <f>40%</f>
        <v>0.4</v>
      </c>
    </row>
    <row r="9" spans="1:4" x14ac:dyDescent="0.2">
      <c r="A9" s="10" t="s">
        <v>10</v>
      </c>
      <c r="B9" s="11">
        <f>100</f>
        <v>100</v>
      </c>
    </row>
    <row r="10" spans="1:4" x14ac:dyDescent="0.2">
      <c r="A10" s="10" t="s">
        <v>11</v>
      </c>
      <c r="B10" s="11">
        <v>100</v>
      </c>
    </row>
    <row r="11" spans="1:4" ht="17" thickBot="1" x14ac:dyDescent="0.25">
      <c r="A11" s="12" t="s">
        <v>12</v>
      </c>
      <c r="B11" s="13">
        <f>200</f>
        <v>200</v>
      </c>
    </row>
    <row r="13" spans="1:4" x14ac:dyDescent="0.2">
      <c r="A13" s="16" t="s">
        <v>21</v>
      </c>
    </row>
    <row r="14" spans="1:4" ht="42" x14ac:dyDescent="0.2">
      <c r="A14" s="4"/>
      <c r="B14" s="2" t="s">
        <v>1</v>
      </c>
      <c r="C14" s="2" t="s">
        <v>2</v>
      </c>
      <c r="D14" s="2" t="s">
        <v>0</v>
      </c>
    </row>
    <row r="15" spans="1:4" x14ac:dyDescent="0.2">
      <c r="A15" s="1" t="s">
        <v>15</v>
      </c>
      <c r="B15" s="2">
        <v>6000</v>
      </c>
      <c r="C15" s="2">
        <v>6000</v>
      </c>
      <c r="D15" s="2">
        <v>6000</v>
      </c>
    </row>
    <row r="16" spans="1:4" x14ac:dyDescent="0.2">
      <c r="A16" s="1" t="s">
        <v>3</v>
      </c>
      <c r="B16" s="2">
        <v>0</v>
      </c>
      <c r="C16" s="2">
        <v>0</v>
      </c>
      <c r="D16" s="2">
        <f>B4*B5</f>
        <v>1500</v>
      </c>
    </row>
    <row r="17" spans="1:4" x14ac:dyDescent="0.2">
      <c r="A17" s="1" t="s">
        <v>16</v>
      </c>
      <c r="B17" s="2">
        <f>B15-B16</f>
        <v>6000</v>
      </c>
      <c r="C17" s="2">
        <f t="shared" ref="C17" si="0">C15-C16</f>
        <v>6000</v>
      </c>
      <c r="D17" s="2">
        <f>D15-D16</f>
        <v>4500</v>
      </c>
    </row>
    <row r="18" spans="1:4" x14ac:dyDescent="0.2">
      <c r="A18" s="1" t="s">
        <v>17</v>
      </c>
      <c r="B18" s="2">
        <f>B17*(1-$B$8)</f>
        <v>3600</v>
      </c>
      <c r="C18" s="2">
        <f t="shared" ref="C18:D18" si="1">C17*(1-$B$8)</f>
        <v>3600</v>
      </c>
      <c r="D18" s="2">
        <f t="shared" si="1"/>
        <v>2700</v>
      </c>
    </row>
    <row r="19" spans="1:4" x14ac:dyDescent="0.2">
      <c r="A19" s="1" t="s">
        <v>18</v>
      </c>
      <c r="B19" s="2">
        <f>B4*B6</f>
        <v>1450</v>
      </c>
      <c r="C19" s="2">
        <v>0</v>
      </c>
      <c r="D19" s="2">
        <v>0</v>
      </c>
    </row>
    <row r="20" spans="1:4" x14ac:dyDescent="0.2">
      <c r="A20" s="1" t="s">
        <v>19</v>
      </c>
      <c r="B20" s="2">
        <f>B18-B19</f>
        <v>2150</v>
      </c>
      <c r="C20" s="2">
        <f t="shared" ref="C20:D20" si="2">C18-C19</f>
        <v>3600</v>
      </c>
      <c r="D20" s="2">
        <f t="shared" si="2"/>
        <v>2700</v>
      </c>
    </row>
    <row r="21" spans="1:4" x14ac:dyDescent="0.2">
      <c r="A21" s="1" t="s">
        <v>22</v>
      </c>
      <c r="B21" s="2">
        <f>B11</f>
        <v>200</v>
      </c>
      <c r="C21" s="2">
        <f>B9+B11</f>
        <v>300</v>
      </c>
      <c r="D21" s="2">
        <f>B11</f>
        <v>200</v>
      </c>
    </row>
    <row r="22" spans="1:4" x14ac:dyDescent="0.2">
      <c r="A22" s="3" t="s">
        <v>20</v>
      </c>
      <c r="B22" s="14">
        <f>B20/B21</f>
        <v>10.75</v>
      </c>
      <c r="C22" s="14">
        <f t="shared" ref="C22:D22" si="3">C20/C21</f>
        <v>12</v>
      </c>
      <c r="D22" s="14">
        <f t="shared" si="3"/>
        <v>13.5</v>
      </c>
    </row>
    <row r="24" spans="1:4" ht="28" customHeight="1" x14ac:dyDescent="0.2">
      <c r="A24" s="27" t="s">
        <v>27</v>
      </c>
      <c r="B24" s="27"/>
      <c r="C24" s="27"/>
      <c r="D24" s="27"/>
    </row>
    <row r="25" spans="1:4" ht="43" x14ac:dyDescent="0.2">
      <c r="A25" s="18"/>
      <c r="B25" s="17" t="s">
        <v>1</v>
      </c>
      <c r="C25" s="17" t="s">
        <v>2</v>
      </c>
      <c r="D25" s="17" t="s">
        <v>0</v>
      </c>
    </row>
    <row r="26" spans="1:4" x14ac:dyDescent="0.2">
      <c r="A26" s="18" t="s">
        <v>23</v>
      </c>
      <c r="B26" s="19">
        <f>B19/(1-B8)</f>
        <v>2416.666666666667</v>
      </c>
      <c r="C26" s="19">
        <v>0</v>
      </c>
      <c r="D26" s="19">
        <f>D16</f>
        <v>1500</v>
      </c>
    </row>
    <row r="27" spans="1:4" x14ac:dyDescent="0.2">
      <c r="A27" s="18" t="s">
        <v>24</v>
      </c>
      <c r="B27" s="20">
        <f>B22</f>
        <v>10.75</v>
      </c>
      <c r="C27" s="20">
        <f>C22</f>
        <v>12</v>
      </c>
      <c r="D27" s="20">
        <f>D22</f>
        <v>13.5</v>
      </c>
    </row>
    <row r="28" spans="1:4" ht="23" customHeight="1" x14ac:dyDescent="0.2">
      <c r="A28" s="4"/>
      <c r="B28" s="25" t="s">
        <v>1</v>
      </c>
      <c r="C28" s="25"/>
      <c r="D28" s="22"/>
    </row>
    <row r="29" spans="1:4" x14ac:dyDescent="0.2">
      <c r="A29" s="21" t="s">
        <v>26</v>
      </c>
      <c r="B29" s="23">
        <f>B26</f>
        <v>2416.666666666667</v>
      </c>
      <c r="C29" s="7">
        <v>6000</v>
      </c>
    </row>
    <row r="30" spans="1:4" x14ac:dyDescent="0.2">
      <c r="A30" s="21" t="s">
        <v>25</v>
      </c>
      <c r="B30" s="7">
        <v>0</v>
      </c>
      <c r="C30" s="7">
        <f>10.75</f>
        <v>10.75</v>
      </c>
    </row>
    <row r="31" spans="1:4" x14ac:dyDescent="0.2">
      <c r="A31" s="4"/>
      <c r="B31" s="26" t="s">
        <v>2</v>
      </c>
      <c r="C31" s="26"/>
    </row>
    <row r="32" spans="1:4" x14ac:dyDescent="0.2">
      <c r="A32" s="21" t="s">
        <v>26</v>
      </c>
      <c r="B32" s="7">
        <f>0</f>
        <v>0</v>
      </c>
      <c r="C32" s="7">
        <v>6000</v>
      </c>
    </row>
    <row r="33" spans="1:3" x14ac:dyDescent="0.2">
      <c r="A33" s="21" t="s">
        <v>25</v>
      </c>
      <c r="B33" s="7">
        <v>0</v>
      </c>
      <c r="C33" s="24">
        <f>C22</f>
        <v>12</v>
      </c>
    </row>
    <row r="34" spans="1:3" x14ac:dyDescent="0.2">
      <c r="A34" s="4"/>
      <c r="B34" s="25" t="s">
        <v>0</v>
      </c>
      <c r="C34" s="25"/>
    </row>
    <row r="35" spans="1:3" x14ac:dyDescent="0.2">
      <c r="A35" s="21" t="s">
        <v>26</v>
      </c>
      <c r="B35" s="7">
        <f>1500</f>
        <v>1500</v>
      </c>
      <c r="C35" s="7">
        <v>6000</v>
      </c>
    </row>
    <row r="36" spans="1:3" x14ac:dyDescent="0.2">
      <c r="A36" s="21" t="s">
        <v>25</v>
      </c>
      <c r="B36" s="7">
        <v>0</v>
      </c>
      <c r="C36" s="24">
        <f>D22</f>
        <v>13.5</v>
      </c>
    </row>
  </sheetData>
  <mergeCells count="4">
    <mergeCell ref="B28:C28"/>
    <mergeCell ref="B31:C31"/>
    <mergeCell ref="B34:C34"/>
    <mergeCell ref="A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Макарова</dc:creator>
  <cp:lastModifiedBy>Светлана Макарова</cp:lastModifiedBy>
  <dcterms:created xsi:type="dcterms:W3CDTF">2023-07-24T18:08:24Z</dcterms:created>
  <dcterms:modified xsi:type="dcterms:W3CDTF">2023-08-02T16:57:21Z</dcterms:modified>
</cp:coreProperties>
</file>