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svetlanamakarova/Desktop/КНИЖКА 5/ЧЕРНОВЫЕ ГЛАВЫ/РЫЧАГИ/Задания/"/>
    </mc:Choice>
  </mc:AlternateContent>
  <xr:revisionPtr revIDLastSave="0" documentId="13_ncr:1_{7D664CF2-2CFE-6241-BF7E-A4B4F8934693}" xr6:coauthVersionLast="36" xr6:coauthVersionMax="36" xr10:uidLastSave="{00000000-0000-0000-0000-000000000000}"/>
  <bookViews>
    <workbookView xWindow="7700" yWindow="500" windowWidth="28520" windowHeight="1532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C63" i="1"/>
  <c r="C62" i="1"/>
  <c r="C61" i="1"/>
  <c r="C60" i="1"/>
  <c r="C55" i="1"/>
  <c r="C40" i="1"/>
  <c r="C43" i="1" s="1"/>
  <c r="C47" i="1" s="1"/>
  <c r="C39" i="1"/>
  <c r="C38" i="1"/>
  <c r="C37" i="1"/>
  <c r="B39" i="1"/>
  <c r="B38" i="1"/>
  <c r="B37" i="1"/>
  <c r="B55" i="1"/>
  <c r="B31" i="1"/>
  <c r="B22" i="1"/>
  <c r="B7" i="1"/>
  <c r="B10" i="1" s="1"/>
  <c r="C48" i="1" l="1"/>
  <c r="C49" i="1"/>
  <c r="C51" i="1" s="1"/>
  <c r="C53" i="1" s="1"/>
  <c r="B40" i="1"/>
  <c r="B43" i="1" s="1"/>
  <c r="B60" i="1" s="1"/>
  <c r="B61" i="1"/>
  <c r="B27" i="1"/>
  <c r="B14" i="1"/>
  <c r="B28" i="1"/>
  <c r="B47" i="1" l="1"/>
  <c r="B62" i="1"/>
  <c r="B15" i="1"/>
  <c r="B16" i="1" s="1"/>
  <c r="B18" i="1" s="1"/>
  <c r="B29" i="1"/>
  <c r="B49" i="1" l="1"/>
  <c r="B51" i="1" s="1"/>
  <c r="B48" i="1"/>
  <c r="B20" i="1"/>
  <c r="B30" i="1"/>
  <c r="B63" i="1" l="1"/>
  <c r="B53" i="1"/>
  <c r="B64" i="1" s="1"/>
</calcChain>
</file>

<file path=xl/sharedStrings.xml><?xml version="1.0" encoding="utf-8"?>
<sst xmlns="http://schemas.openxmlformats.org/spreadsheetml/2006/main" count="63" uniqueCount="34">
  <si>
    <t>Выручка от реализации</t>
  </si>
  <si>
    <t xml:space="preserve">   Затраты на сырье и материалы</t>
  </si>
  <si>
    <t xml:space="preserve">   Заработная плата управляющих</t>
  </si>
  <si>
    <t xml:space="preserve">   Амортизация</t>
  </si>
  <si>
    <t>Прибыль до выплаты налогов</t>
  </si>
  <si>
    <t xml:space="preserve">   Налоги (25%)</t>
  </si>
  <si>
    <t>Прибыль до выплаты дивидендов по привилегированным акциям</t>
  </si>
  <si>
    <t xml:space="preserve">   Дивиденды по привилегированным акциям</t>
  </si>
  <si>
    <t xml:space="preserve">Чистая прибыль, доступная владельцам обыкновенных акций   </t>
  </si>
  <si>
    <t xml:space="preserve">   Дивиденды по обыкновенным акциям</t>
  </si>
  <si>
    <t xml:space="preserve">   Нераспределенная прибыль</t>
  </si>
  <si>
    <t xml:space="preserve">Исходные данные: </t>
  </si>
  <si>
    <t>Показатель</t>
  </si>
  <si>
    <t>Значение, млн руб.</t>
  </si>
  <si>
    <t xml:space="preserve">   Затраты труда (перем.)</t>
  </si>
  <si>
    <t>Валовая прибыль</t>
  </si>
  <si>
    <t>Прибыль до выплаты процентов и налогов (EBIT)</t>
  </si>
  <si>
    <t>Финансовые расходы:</t>
  </si>
  <si>
    <t>Количество обыкновенных акций в обращении, млн штук</t>
  </si>
  <si>
    <t>Решение:</t>
  </si>
  <si>
    <t>Ставка налога на прибыль</t>
  </si>
  <si>
    <t>Пункт а) Операционный рычаг компании (DOL)</t>
  </si>
  <si>
    <t>Пункт б) Финансовый рычаг компании (DFL)</t>
  </si>
  <si>
    <t>Пункт в) Совокупный рычаг компании (DTL)</t>
  </si>
  <si>
    <t xml:space="preserve">   Платежи по лизингу</t>
  </si>
  <si>
    <t xml:space="preserve">   Купонные платежи по облигациям</t>
  </si>
  <si>
    <t>Пункт г) Прибыль на акцию (EPS), руб.</t>
  </si>
  <si>
    <t>Пункт д) Дивиденд на акцию (DPS), руб.</t>
  </si>
  <si>
    <t>Ситуация I</t>
  </si>
  <si>
    <t>Ситуация II</t>
  </si>
  <si>
    <t>Ситуация II и III</t>
  </si>
  <si>
    <t>Сначала пересчитаем отчет о прибылях и убытках для каждой из сиутаций.</t>
  </si>
  <si>
    <t>Ситуация III</t>
  </si>
  <si>
    <t xml:space="preserve">Решение: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</si>
</sst>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Fill="1" applyBorder="1" applyAlignment="1">
      <alignment horizontal="justify" vertical="center" wrapText="1"/>
    </xf>
    <xf numFmtId="0" fontId="3" fillId="2" borderId="3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1" fontId="3" fillId="2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1" fillId="0" borderId="0" xfId="0" applyFont="1"/>
    <xf numFmtId="169" fontId="4" fillId="0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4" xfId="0" applyFont="1" applyFill="1" applyBorder="1"/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3" borderId="0" xfId="0" applyFill="1"/>
    <xf numFmtId="0" fontId="3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4"/>
  <sheetViews>
    <sheetView tabSelected="1" zoomScale="285" zoomScaleNormal="190" workbookViewId="0">
      <selection activeCell="D63" sqref="D63"/>
    </sheetView>
  </sheetViews>
  <sheetFormatPr baseColWidth="10" defaultColWidth="8.83203125" defaultRowHeight="15" x14ac:dyDescent="0.2"/>
  <cols>
    <col min="1" max="1" width="54.5" customWidth="1"/>
    <col min="2" max="2" width="19.33203125" customWidth="1"/>
    <col min="3" max="3" width="16.83203125" customWidth="1"/>
  </cols>
  <sheetData>
    <row r="1" spans="1:2" ht="16" thickBot="1" x14ac:dyDescent="0.25"/>
    <row r="2" spans="1:2" x14ac:dyDescent="0.2">
      <c r="A2" s="11" t="s">
        <v>11</v>
      </c>
      <c r="B2" s="2"/>
    </row>
    <row r="3" spans="1:2" x14ac:dyDescent="0.2">
      <c r="A3" s="3" t="s">
        <v>12</v>
      </c>
      <c r="B3" s="4" t="s">
        <v>13</v>
      </c>
    </row>
    <row r="4" spans="1:2" x14ac:dyDescent="0.2">
      <c r="A4" s="5" t="s">
        <v>0</v>
      </c>
      <c r="B4" s="6">
        <v>3500</v>
      </c>
    </row>
    <row r="5" spans="1:2" x14ac:dyDescent="0.2">
      <c r="A5" s="5" t="s">
        <v>1</v>
      </c>
      <c r="B5" s="6">
        <v>750</v>
      </c>
    </row>
    <row r="6" spans="1:2" x14ac:dyDescent="0.2">
      <c r="A6" s="5" t="s">
        <v>14</v>
      </c>
      <c r="B6" s="6">
        <v>690</v>
      </c>
    </row>
    <row r="7" spans="1:2" x14ac:dyDescent="0.2">
      <c r="A7" s="5" t="s">
        <v>15</v>
      </c>
      <c r="B7" s="6">
        <f>B4-B5-B6</f>
        <v>2060</v>
      </c>
    </row>
    <row r="8" spans="1:2" x14ac:dyDescent="0.2">
      <c r="A8" s="5" t="s">
        <v>2</v>
      </c>
      <c r="B8" s="6">
        <v>515</v>
      </c>
    </row>
    <row r="9" spans="1:2" x14ac:dyDescent="0.2">
      <c r="A9" s="5" t="s">
        <v>3</v>
      </c>
      <c r="B9" s="6">
        <v>450</v>
      </c>
    </row>
    <row r="10" spans="1:2" x14ac:dyDescent="0.2">
      <c r="A10" s="5" t="s">
        <v>16</v>
      </c>
      <c r="B10" s="6">
        <f>B7-B8-B9</f>
        <v>1095</v>
      </c>
    </row>
    <row r="11" spans="1:2" x14ac:dyDescent="0.2">
      <c r="A11" s="5" t="s">
        <v>17</v>
      </c>
      <c r="B11" s="6"/>
    </row>
    <row r="12" spans="1:2" x14ac:dyDescent="0.2">
      <c r="A12" s="5" t="s">
        <v>24</v>
      </c>
      <c r="B12" s="6">
        <v>140</v>
      </c>
    </row>
    <row r="13" spans="1:2" x14ac:dyDescent="0.2">
      <c r="A13" s="5" t="s">
        <v>25</v>
      </c>
      <c r="B13" s="6">
        <v>278</v>
      </c>
    </row>
    <row r="14" spans="1:2" x14ac:dyDescent="0.2">
      <c r="A14" s="5" t="s">
        <v>4</v>
      </c>
      <c r="B14" s="6">
        <f>B10-B12-B13</f>
        <v>677</v>
      </c>
    </row>
    <row r="15" spans="1:2" x14ac:dyDescent="0.2">
      <c r="A15" s="5" t="s">
        <v>5</v>
      </c>
      <c r="B15" s="12">
        <f>B14*B22</f>
        <v>169.25</v>
      </c>
    </row>
    <row r="16" spans="1:2" x14ac:dyDescent="0.2">
      <c r="A16" s="5" t="s">
        <v>6</v>
      </c>
      <c r="B16" s="12">
        <f>B14-B15</f>
        <v>507.75</v>
      </c>
    </row>
    <row r="17" spans="1:2" x14ac:dyDescent="0.2">
      <c r="A17" s="5" t="s">
        <v>7</v>
      </c>
      <c r="B17" s="6">
        <v>150</v>
      </c>
    </row>
    <row r="18" spans="1:2" x14ac:dyDescent="0.2">
      <c r="A18" s="5" t="s">
        <v>8</v>
      </c>
      <c r="B18" s="12">
        <f>B16-B17</f>
        <v>357.75</v>
      </c>
    </row>
    <row r="19" spans="1:2" x14ac:dyDescent="0.2">
      <c r="A19" s="5" t="s">
        <v>9</v>
      </c>
      <c r="B19" s="6">
        <v>200</v>
      </c>
    </row>
    <row r="20" spans="1:2" x14ac:dyDescent="0.2">
      <c r="A20" s="5" t="s">
        <v>10</v>
      </c>
      <c r="B20" s="12">
        <f>B18-B19</f>
        <v>157.75</v>
      </c>
    </row>
    <row r="21" spans="1:2" x14ac:dyDescent="0.2">
      <c r="A21" s="7"/>
      <c r="B21" s="8"/>
    </row>
    <row r="22" spans="1:2" x14ac:dyDescent="0.2">
      <c r="A22" s="16" t="s">
        <v>20</v>
      </c>
      <c r="B22" s="17">
        <f>25%</f>
        <v>0.25</v>
      </c>
    </row>
    <row r="23" spans="1:2" ht="16" thickBot="1" x14ac:dyDescent="0.25">
      <c r="A23" s="9" t="s">
        <v>18</v>
      </c>
      <c r="B23" s="10">
        <v>30</v>
      </c>
    </row>
    <row r="25" spans="1:2" x14ac:dyDescent="0.2">
      <c r="A25" s="13" t="s">
        <v>19</v>
      </c>
      <c r="B25" s="14"/>
    </row>
    <row r="26" spans="1:2" x14ac:dyDescent="0.2">
      <c r="A26" s="13" t="s">
        <v>28</v>
      </c>
      <c r="B26" s="14"/>
    </row>
    <row r="27" spans="1:2" x14ac:dyDescent="0.2">
      <c r="A27" s="1" t="s">
        <v>21</v>
      </c>
      <c r="B27" s="15">
        <f>(B4-B5-B6)/B10</f>
        <v>1.8812785388127853</v>
      </c>
    </row>
    <row r="28" spans="1:2" x14ac:dyDescent="0.2">
      <c r="A28" s="1" t="s">
        <v>22</v>
      </c>
      <c r="B28" s="15">
        <f>B10/(B10-B12-B13-(B17/(1-B22)))</f>
        <v>2.2955974842767297</v>
      </c>
    </row>
    <row r="29" spans="1:2" x14ac:dyDescent="0.2">
      <c r="A29" s="1" t="s">
        <v>23</v>
      </c>
      <c r="B29" s="15">
        <f>B27*B28</f>
        <v>4.3186582809224321</v>
      </c>
    </row>
    <row r="30" spans="1:2" x14ac:dyDescent="0.2">
      <c r="A30" s="1" t="s">
        <v>26</v>
      </c>
      <c r="B30" s="15">
        <f>B18/B23</f>
        <v>11.925000000000001</v>
      </c>
    </row>
    <row r="31" spans="1:2" x14ac:dyDescent="0.2">
      <c r="A31" s="1" t="s">
        <v>27</v>
      </c>
      <c r="B31" s="15">
        <f>B19/B23</f>
        <v>6.666666666666667</v>
      </c>
    </row>
    <row r="33" spans="1:3" ht="16" x14ac:dyDescent="0.2">
      <c r="A33" s="18" t="s">
        <v>30</v>
      </c>
    </row>
    <row r="34" spans="1:3" ht="22" customHeight="1" x14ac:dyDescent="0.2">
      <c r="A34" s="37" t="s">
        <v>31</v>
      </c>
      <c r="B34" s="37"/>
      <c r="C34" s="37"/>
    </row>
    <row r="35" spans="1:3" x14ac:dyDescent="0.2">
      <c r="A35" s="22"/>
      <c r="B35" s="24" t="s">
        <v>29</v>
      </c>
      <c r="C35" s="24" t="s">
        <v>32</v>
      </c>
    </row>
    <row r="36" spans="1:3" x14ac:dyDescent="0.2">
      <c r="A36" s="25" t="s">
        <v>12</v>
      </c>
      <c r="B36" s="26" t="s">
        <v>13</v>
      </c>
      <c r="C36" s="26" t="s">
        <v>13</v>
      </c>
    </row>
    <row r="37" spans="1:3" x14ac:dyDescent="0.2">
      <c r="A37" s="27" t="s">
        <v>0</v>
      </c>
      <c r="B37" s="28">
        <f>3500*0.9</f>
        <v>3150</v>
      </c>
      <c r="C37" s="28">
        <f>3500*0.9</f>
        <v>3150</v>
      </c>
    </row>
    <row r="38" spans="1:3" x14ac:dyDescent="0.2">
      <c r="A38" s="27" t="s">
        <v>1</v>
      </c>
      <c r="B38" s="28">
        <f>750*0.9</f>
        <v>675</v>
      </c>
      <c r="C38" s="28">
        <f>750*0.9</f>
        <v>675</v>
      </c>
    </row>
    <row r="39" spans="1:3" x14ac:dyDescent="0.2">
      <c r="A39" s="27" t="s">
        <v>14</v>
      </c>
      <c r="B39" s="28">
        <f>690*0.9</f>
        <v>621</v>
      </c>
      <c r="C39" s="28">
        <f>690*0.9</f>
        <v>621</v>
      </c>
    </row>
    <row r="40" spans="1:3" x14ac:dyDescent="0.2">
      <c r="A40" s="27" t="s">
        <v>15</v>
      </c>
      <c r="B40" s="28">
        <f>B37-B38-B39</f>
        <v>1854</v>
      </c>
      <c r="C40" s="28">
        <f>C37-C38-C39</f>
        <v>1854</v>
      </c>
    </row>
    <row r="41" spans="1:3" x14ac:dyDescent="0.2">
      <c r="A41" s="27" t="s">
        <v>2</v>
      </c>
      <c r="B41" s="28">
        <v>515</v>
      </c>
      <c r="C41" s="28">
        <v>515</v>
      </c>
    </row>
    <row r="42" spans="1:3" x14ac:dyDescent="0.2">
      <c r="A42" s="27" t="s">
        <v>3</v>
      </c>
      <c r="B42" s="28">
        <v>450</v>
      </c>
      <c r="C42" s="28">
        <v>450</v>
      </c>
    </row>
    <row r="43" spans="1:3" x14ac:dyDescent="0.2">
      <c r="A43" s="27" t="s">
        <v>16</v>
      </c>
      <c r="B43" s="28">
        <f>B40-B41-B42</f>
        <v>889</v>
      </c>
      <c r="C43" s="28">
        <f>C40-C41-C42</f>
        <v>889</v>
      </c>
    </row>
    <row r="44" spans="1:3" x14ac:dyDescent="0.2">
      <c r="A44" s="27" t="s">
        <v>17</v>
      </c>
      <c r="B44" s="28"/>
      <c r="C44" s="28"/>
    </row>
    <row r="45" spans="1:3" x14ac:dyDescent="0.2">
      <c r="A45" s="27" t="s">
        <v>24</v>
      </c>
      <c r="B45" s="28">
        <v>140</v>
      </c>
      <c r="C45" s="28">
        <v>140</v>
      </c>
    </row>
    <row r="46" spans="1:3" x14ac:dyDescent="0.2">
      <c r="A46" s="27" t="s">
        <v>25</v>
      </c>
      <c r="B46" s="28">
        <v>278</v>
      </c>
      <c r="C46" s="28"/>
    </row>
    <row r="47" spans="1:3" x14ac:dyDescent="0.2">
      <c r="A47" s="27" t="s">
        <v>4</v>
      </c>
      <c r="B47" s="28">
        <f>B43-B45-B46</f>
        <v>471</v>
      </c>
      <c r="C47" s="28">
        <f>C43-C45-C46</f>
        <v>749</v>
      </c>
    </row>
    <row r="48" spans="1:3" x14ac:dyDescent="0.2">
      <c r="A48" s="27" t="s">
        <v>5</v>
      </c>
      <c r="B48" s="29">
        <f>B47*B55</f>
        <v>117.75</v>
      </c>
      <c r="C48" s="29">
        <f>C47*C55</f>
        <v>187.25</v>
      </c>
    </row>
    <row r="49" spans="1:3" x14ac:dyDescent="0.2">
      <c r="A49" s="27" t="s">
        <v>6</v>
      </c>
      <c r="B49" s="29">
        <f>B47-B48</f>
        <v>353.25</v>
      </c>
      <c r="C49" s="29">
        <f>C47-C48</f>
        <v>561.75</v>
      </c>
    </row>
    <row r="50" spans="1:3" x14ac:dyDescent="0.2">
      <c r="A50" s="27" t="s">
        <v>7</v>
      </c>
      <c r="B50" s="28">
        <v>150</v>
      </c>
      <c r="C50" s="28">
        <v>150</v>
      </c>
    </row>
    <row r="51" spans="1:3" x14ac:dyDescent="0.2">
      <c r="A51" s="27" t="s">
        <v>8</v>
      </c>
      <c r="B51" s="29">
        <f>B49-B50</f>
        <v>203.25</v>
      </c>
      <c r="C51" s="29">
        <f>C49-C50</f>
        <v>411.75</v>
      </c>
    </row>
    <row r="52" spans="1:3" x14ac:dyDescent="0.2">
      <c r="A52" s="27" t="s">
        <v>9</v>
      </c>
      <c r="B52" s="28">
        <v>200</v>
      </c>
      <c r="C52" s="28">
        <v>200</v>
      </c>
    </row>
    <row r="53" spans="1:3" x14ac:dyDescent="0.2">
      <c r="A53" s="27" t="s">
        <v>10</v>
      </c>
      <c r="B53" s="29">
        <f>B51-B52</f>
        <v>3.25</v>
      </c>
      <c r="C53" s="29">
        <f>C51-C52</f>
        <v>211.75</v>
      </c>
    </row>
    <row r="54" spans="1:3" x14ac:dyDescent="0.2">
      <c r="A54" s="30"/>
      <c r="B54" s="31"/>
      <c r="C54" s="31"/>
    </row>
    <row r="55" spans="1:3" x14ac:dyDescent="0.2">
      <c r="A55" s="32" t="s">
        <v>20</v>
      </c>
      <c r="B55" s="33">
        <f>25%</f>
        <v>0.25</v>
      </c>
      <c r="C55" s="33">
        <f>25%</f>
        <v>0.25</v>
      </c>
    </row>
    <row r="56" spans="1:3" ht="16" thickBot="1" x14ac:dyDescent="0.25">
      <c r="A56" s="34" t="s">
        <v>18</v>
      </c>
      <c r="B56" s="35">
        <v>30</v>
      </c>
      <c r="C56" s="35">
        <v>30</v>
      </c>
    </row>
    <row r="57" spans="1:3" x14ac:dyDescent="0.2">
      <c r="A57" s="20"/>
      <c r="B57" s="21"/>
      <c r="C57" s="36"/>
    </row>
    <row r="58" spans="1:3" x14ac:dyDescent="0.2">
      <c r="A58" s="20" t="s">
        <v>33</v>
      </c>
      <c r="B58" s="21"/>
    </row>
    <row r="59" spans="1:3" ht="16" x14ac:dyDescent="0.2">
      <c r="A59" s="22"/>
      <c r="B59" s="23" t="s">
        <v>29</v>
      </c>
      <c r="C59" s="23" t="s">
        <v>32</v>
      </c>
    </row>
    <row r="60" spans="1:3" x14ac:dyDescent="0.2">
      <c r="A60" s="1" t="s">
        <v>21</v>
      </c>
      <c r="B60" s="15">
        <f>(B37-B38-B39)/B43</f>
        <v>2.0854893138357706</v>
      </c>
      <c r="C60" s="15">
        <f>(C37-C38-C39)/C43</f>
        <v>2.0854893138357706</v>
      </c>
    </row>
    <row r="61" spans="1:3" x14ac:dyDescent="0.2">
      <c r="A61" s="1" t="s">
        <v>22</v>
      </c>
      <c r="B61" s="15">
        <f>B43/(B43-B45-B46-(B50/(1-B55)))</f>
        <v>3.2804428044280445</v>
      </c>
      <c r="C61" s="15">
        <f>C43/(C43-C45-C46-(C50/(1-C55)))</f>
        <v>1.6193078324225865</v>
      </c>
    </row>
    <row r="62" spans="1:3" x14ac:dyDescent="0.2">
      <c r="A62" s="1" t="s">
        <v>23</v>
      </c>
      <c r="B62" s="15">
        <f>B60*B61</f>
        <v>6.8413284132841339</v>
      </c>
      <c r="C62" s="15">
        <f>C60*C61</f>
        <v>3.377049180327869</v>
      </c>
    </row>
    <row r="63" spans="1:3" x14ac:dyDescent="0.2">
      <c r="A63" s="1" t="s">
        <v>26</v>
      </c>
      <c r="B63" s="15">
        <f>B51/B56</f>
        <v>6.7750000000000004</v>
      </c>
      <c r="C63" s="15">
        <f>C51/C56</f>
        <v>13.725</v>
      </c>
    </row>
    <row r="64" spans="1:3" x14ac:dyDescent="0.2">
      <c r="A64" s="1" t="s">
        <v>27</v>
      </c>
      <c r="B64" s="19">
        <f>B53/B56</f>
        <v>0.10833333333333334</v>
      </c>
      <c r="C64" s="19">
        <f>C53/C56</f>
        <v>7.0583333333333336</v>
      </c>
    </row>
  </sheetData>
  <mergeCells count="1">
    <mergeCell ref="A34:C3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 Макарова</cp:lastModifiedBy>
  <dcterms:created xsi:type="dcterms:W3CDTF">2017-02-24T16:36:55Z</dcterms:created>
  <dcterms:modified xsi:type="dcterms:W3CDTF">2023-08-03T15:11:14Z</dcterms:modified>
</cp:coreProperties>
</file>