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ЧЕРНОВЫЕ ГЛАВЫ/РЫЧАГИ/Задания/"/>
    </mc:Choice>
  </mc:AlternateContent>
  <xr:revisionPtr revIDLastSave="0" documentId="13_ncr:1_{706DA7EA-9C54-DC40-A4CA-A79FDD330EEC}" xr6:coauthVersionLast="36" xr6:coauthVersionMax="36" xr10:uidLastSave="{00000000-0000-0000-0000-000000000000}"/>
  <bookViews>
    <workbookView xWindow="6120" yWindow="2000" windowWidth="28240" windowHeight="17240" xr2:uid="{80336EF8-0BF2-8649-A345-7A2BB590DDD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B28" i="1"/>
  <c r="B19" i="1"/>
  <c r="C25" i="1"/>
  <c r="C24" i="1"/>
  <c r="B25" i="1"/>
  <c r="C16" i="1"/>
  <c r="C14" i="1"/>
  <c r="C11" i="1"/>
  <c r="C17" i="1" s="1"/>
  <c r="B11" i="1"/>
  <c r="B17" i="1" s="1"/>
  <c r="C9" i="1"/>
  <c r="B9" i="1"/>
</calcChain>
</file>

<file path=xl/sharedStrings.xml><?xml version="1.0" encoding="utf-8"?>
<sst xmlns="http://schemas.openxmlformats.org/spreadsheetml/2006/main" count="28" uniqueCount="26">
  <si>
    <t xml:space="preserve">Исходные данные: </t>
  </si>
  <si>
    <t xml:space="preserve">Данные (выборочные) из консолидированного отчета о прибылях и убытках ПАО "Сургутнефтегаз" </t>
  </si>
  <si>
    <t>2020 год</t>
  </si>
  <si>
    <t>2019 год</t>
  </si>
  <si>
    <t>(млн рублей)</t>
  </si>
  <si>
    <t>Продажи</t>
  </si>
  <si>
    <t xml:space="preserve">  За минусом экспортных пошлин</t>
  </si>
  <si>
    <t>Итого выручка от реалиазции</t>
  </si>
  <si>
    <t>Операционные расходы</t>
  </si>
  <si>
    <t>Операционная прибыль</t>
  </si>
  <si>
    <t>Финансовые доходы</t>
  </si>
  <si>
    <t>Финансовые расходы</t>
  </si>
  <si>
    <t>Курсовые разницы, нетто</t>
  </si>
  <si>
    <t>Прибыль от продажи и прочего выбытия финансовых активов</t>
  </si>
  <si>
    <t>Прочие доходы/ расходы</t>
  </si>
  <si>
    <t>Прибыль до налогообложения</t>
  </si>
  <si>
    <t xml:space="preserve">Источник: https://e-disclosure.ru/portal/files.aspx?id=312&amp;type=4  </t>
  </si>
  <si>
    <t xml:space="preserve">Привилегированные акции: </t>
  </si>
  <si>
    <t>Номинальная стоимость (1 руб. на акцию)</t>
  </si>
  <si>
    <t xml:space="preserve">Количество выпущенных акций, млн штук </t>
  </si>
  <si>
    <t>Дивиденд на одну привилегированную акцию по результатам 2020 года, руб.</t>
  </si>
  <si>
    <t>Сумма выплаченных дивидендов по привилегированным акциям за 2020 год, млн руб.</t>
  </si>
  <si>
    <t xml:space="preserve">Решение: </t>
  </si>
  <si>
    <t>DFL</t>
  </si>
  <si>
    <t>Проценты к уплате</t>
  </si>
  <si>
    <t>Источник: https://www.surgutneftegas.ru/investors/dividends/dividend-payment-history/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</si>
</sst>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/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3" fillId="2" borderId="8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left" wrapText="1"/>
    </xf>
    <xf numFmtId="0" fontId="4" fillId="2" borderId="7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/>
    <xf numFmtId="0" fontId="0" fillId="2" borderId="0" xfId="0" applyFill="1" applyBorder="1"/>
    <xf numFmtId="0" fontId="0" fillId="2" borderId="6" xfId="0" applyFill="1" applyBorder="1"/>
    <xf numFmtId="0" fontId="1" fillId="2" borderId="7" xfId="0" applyFont="1" applyFill="1" applyBorder="1"/>
    <xf numFmtId="0" fontId="2" fillId="2" borderId="11" xfId="0" applyFont="1" applyFill="1" applyBorder="1" applyAlignment="1">
      <alignment wrapText="1"/>
    </xf>
    <xf numFmtId="4" fontId="2" fillId="2" borderId="12" xfId="0" applyNumberFormat="1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DFF9-E6E2-FF4A-ACD9-EE36CC0FB79E}">
  <dimension ref="A1:D28"/>
  <sheetViews>
    <sheetView tabSelected="1" workbookViewId="0">
      <selection activeCell="G17" sqref="G17"/>
    </sheetView>
  </sheetViews>
  <sheetFormatPr baseColWidth="10" defaultRowHeight="16" x14ac:dyDescent="0.2"/>
  <cols>
    <col min="1" max="1" width="45.1640625" customWidth="1"/>
    <col min="2" max="2" width="25" customWidth="1"/>
    <col min="3" max="3" width="27.6640625" customWidth="1"/>
  </cols>
  <sheetData>
    <row r="1" spans="1:4" ht="17" thickBot="1" x14ac:dyDescent="0.25"/>
    <row r="2" spans="1:4" x14ac:dyDescent="0.2">
      <c r="A2" s="9" t="s">
        <v>0</v>
      </c>
      <c r="B2" s="10"/>
      <c r="C2" s="11"/>
    </row>
    <row r="3" spans="1:4" x14ac:dyDescent="0.2">
      <c r="A3" s="12"/>
      <c r="B3" s="13"/>
      <c r="C3" s="14"/>
    </row>
    <row r="4" spans="1:4" x14ac:dyDescent="0.2">
      <c r="A4" s="12" t="s">
        <v>1</v>
      </c>
      <c r="B4" s="13"/>
      <c r="C4" s="14"/>
      <c r="D4" t="s">
        <v>16</v>
      </c>
    </row>
    <row r="5" spans="1:4" x14ac:dyDescent="0.2">
      <c r="A5" s="12" t="s">
        <v>4</v>
      </c>
      <c r="B5" s="13"/>
      <c r="C5" s="14"/>
    </row>
    <row r="6" spans="1:4" x14ac:dyDescent="0.2">
      <c r="A6" s="15"/>
      <c r="B6" s="4" t="s">
        <v>2</v>
      </c>
      <c r="C6" s="16" t="s">
        <v>3</v>
      </c>
    </row>
    <row r="7" spans="1:4" x14ac:dyDescent="0.2">
      <c r="A7" s="15" t="s">
        <v>5</v>
      </c>
      <c r="B7" s="17">
        <v>1181877</v>
      </c>
      <c r="C7" s="18">
        <v>1814821</v>
      </c>
    </row>
    <row r="8" spans="1:4" x14ac:dyDescent="0.2">
      <c r="A8" s="15" t="s">
        <v>6</v>
      </c>
      <c r="B8" s="6">
        <v>106655</v>
      </c>
      <c r="C8" s="18">
        <v>243945</v>
      </c>
    </row>
    <row r="9" spans="1:4" x14ac:dyDescent="0.2">
      <c r="A9" s="15" t="s">
        <v>7</v>
      </c>
      <c r="B9" s="6">
        <f>B7-B8</f>
        <v>1075222</v>
      </c>
      <c r="C9" s="18">
        <f>C7-C8</f>
        <v>1570876</v>
      </c>
    </row>
    <row r="10" spans="1:4" x14ac:dyDescent="0.2">
      <c r="A10" s="15" t="s">
        <v>8</v>
      </c>
      <c r="B10" s="5">
        <v>910159</v>
      </c>
      <c r="C10" s="18">
        <v>1177869</v>
      </c>
    </row>
    <row r="11" spans="1:4" x14ac:dyDescent="0.2">
      <c r="A11" s="15" t="s">
        <v>9</v>
      </c>
      <c r="B11" s="6">
        <f>B9-B10</f>
        <v>165063</v>
      </c>
      <c r="C11" s="19">
        <f>C9-C10</f>
        <v>393007</v>
      </c>
    </row>
    <row r="12" spans="1:4" x14ac:dyDescent="0.2">
      <c r="A12" s="15" t="s">
        <v>10</v>
      </c>
      <c r="B12" s="5">
        <v>134119</v>
      </c>
      <c r="C12" s="18">
        <v>141742</v>
      </c>
    </row>
    <row r="13" spans="1:4" x14ac:dyDescent="0.2">
      <c r="A13" s="15" t="s">
        <v>11</v>
      </c>
      <c r="B13" s="5">
        <v>20936</v>
      </c>
      <c r="C13" s="18">
        <v>21477</v>
      </c>
    </row>
    <row r="14" spans="1:4" x14ac:dyDescent="0.2">
      <c r="A14" s="15" t="s">
        <v>12</v>
      </c>
      <c r="B14" s="5">
        <v>609283</v>
      </c>
      <c r="C14" s="18">
        <f>-360961</f>
        <v>-360961</v>
      </c>
    </row>
    <row r="15" spans="1:4" ht="34" x14ac:dyDescent="0.2">
      <c r="A15" s="20" t="s">
        <v>13</v>
      </c>
      <c r="B15" s="5"/>
      <c r="C15" s="18">
        <v>1994</v>
      </c>
    </row>
    <row r="16" spans="1:4" ht="17" x14ac:dyDescent="0.2">
      <c r="A16" s="21" t="s">
        <v>14</v>
      </c>
      <c r="B16" s="5">
        <v>1780</v>
      </c>
      <c r="C16" s="18">
        <f>-21370</f>
        <v>-21370</v>
      </c>
    </row>
    <row r="17" spans="1:4" x14ac:dyDescent="0.2">
      <c r="A17" s="15" t="s">
        <v>15</v>
      </c>
      <c r="B17" s="6">
        <f>B11+B12-B13+B14+B16</f>
        <v>889309</v>
      </c>
      <c r="C17" s="19">
        <f>C11+C12-C13+C14+C15+C16</f>
        <v>132935</v>
      </c>
    </row>
    <row r="18" spans="1:4" x14ac:dyDescent="0.2">
      <c r="A18" s="22"/>
      <c r="B18" s="7"/>
      <c r="C18" s="23"/>
    </row>
    <row r="19" spans="1:4" x14ac:dyDescent="0.2">
      <c r="A19" s="15" t="s">
        <v>24</v>
      </c>
      <c r="B19" s="8">
        <f>8358</f>
        <v>8358</v>
      </c>
      <c r="C19" s="24">
        <v>14437</v>
      </c>
    </row>
    <row r="20" spans="1:4" x14ac:dyDescent="0.2">
      <c r="A20" s="25"/>
      <c r="B20" s="26"/>
      <c r="C20" s="27"/>
    </row>
    <row r="21" spans="1:4" x14ac:dyDescent="0.2">
      <c r="A21" s="28" t="s">
        <v>17</v>
      </c>
      <c r="B21" s="4" t="s">
        <v>2</v>
      </c>
      <c r="C21" s="16" t="s">
        <v>3</v>
      </c>
    </row>
    <row r="22" spans="1:4" x14ac:dyDescent="0.2">
      <c r="A22" s="15" t="s">
        <v>19</v>
      </c>
      <c r="B22" s="8">
        <v>7702</v>
      </c>
      <c r="C22" s="24">
        <v>7702</v>
      </c>
    </row>
    <row r="23" spans="1:4" x14ac:dyDescent="0.2">
      <c r="A23" s="15" t="s">
        <v>18</v>
      </c>
      <c r="B23" s="8">
        <v>7702</v>
      </c>
      <c r="C23" s="24">
        <v>7702</v>
      </c>
    </row>
    <row r="24" spans="1:4" ht="34" x14ac:dyDescent="0.2">
      <c r="A24" s="20" t="s">
        <v>20</v>
      </c>
      <c r="B24" s="8">
        <v>6.72</v>
      </c>
      <c r="C24" s="24">
        <f>0.97</f>
        <v>0.97</v>
      </c>
    </row>
    <row r="25" spans="1:4" ht="35" thickBot="1" x14ac:dyDescent="0.25">
      <c r="A25" s="29" t="s">
        <v>21</v>
      </c>
      <c r="B25" s="30">
        <f>B22*B24</f>
        <v>51757.439999999995</v>
      </c>
      <c r="C25" s="31">
        <f>C22*C24</f>
        <v>7470.94</v>
      </c>
      <c r="D25" t="s">
        <v>25</v>
      </c>
    </row>
    <row r="27" spans="1:4" x14ac:dyDescent="0.2">
      <c r="A27" s="1" t="s">
        <v>22</v>
      </c>
      <c r="B27" s="1"/>
      <c r="C27" s="1"/>
    </row>
    <row r="28" spans="1:4" x14ac:dyDescent="0.2">
      <c r="A28" s="2" t="s">
        <v>23</v>
      </c>
      <c r="B28" s="3">
        <f>B11/(B11-B19-(B25/0.8))</f>
        <v>1.7940031431981061</v>
      </c>
      <c r="C28" s="3">
        <f>C11/(C11-C19-(C25/0.8))</f>
        <v>1.0643923562010889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2023-08-07T11:47:13Z</dcterms:created>
  <dcterms:modified xsi:type="dcterms:W3CDTF">2023-08-07T13:06:06Z</dcterms:modified>
</cp:coreProperties>
</file>