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etlanamakarova/Desktop/КНИЖКА 5/ГЛАВЫ ПОСЛЕ ПРОЧИТКИ ИВ/"/>
    </mc:Choice>
  </mc:AlternateContent>
  <xr:revisionPtr revIDLastSave="0" documentId="13_ncr:1_{930B4AA0-58BA-2F41-AE8A-A1E420E85EFD}" xr6:coauthVersionLast="36" xr6:coauthVersionMax="36" xr10:uidLastSave="{00000000-0000-0000-0000-000000000000}"/>
  <bookViews>
    <workbookView xWindow="0" yWindow="0" windowWidth="40960" windowHeight="23040" xr2:uid="{582E5720-7D9E-8448-B383-5FEB0AA00563}"/>
  </bookViews>
  <sheets>
    <sheet name="Пример. Проекты с разн. срокам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43" i="1"/>
  <c r="B38" i="1"/>
  <c r="B39" i="1" s="1"/>
  <c r="B34" i="1"/>
  <c r="B35" i="1"/>
  <c r="C33" i="1"/>
  <c r="D33" i="1"/>
  <c r="E33" i="1"/>
  <c r="F33" i="1"/>
  <c r="G33" i="1"/>
  <c r="H33" i="1"/>
  <c r="I33" i="1"/>
  <c r="J33" i="1"/>
  <c r="B33" i="1"/>
  <c r="C32" i="1"/>
  <c r="D32" i="1"/>
  <c r="E32" i="1"/>
  <c r="F32" i="1"/>
  <c r="B32" i="1"/>
  <c r="B25" i="1"/>
  <c r="B24" i="1"/>
  <c r="C23" i="1"/>
  <c r="D23" i="1"/>
  <c r="E23" i="1"/>
  <c r="F23" i="1"/>
  <c r="G23" i="1"/>
  <c r="H23" i="1"/>
  <c r="I23" i="1"/>
  <c r="J23" i="1"/>
  <c r="B23" i="1"/>
  <c r="D22" i="1"/>
  <c r="E22" i="1"/>
  <c r="H22" i="1"/>
  <c r="I22" i="1"/>
  <c r="J22" i="1"/>
  <c r="B8" i="1"/>
  <c r="B7" i="1"/>
  <c r="F20" i="1" s="1"/>
  <c r="F22" i="1" s="1"/>
  <c r="B5" i="1"/>
  <c r="C22" i="1" s="1"/>
  <c r="B22" i="1" l="1"/>
  <c r="G22" i="1"/>
</calcChain>
</file>

<file path=xl/sharedStrings.xml><?xml version="1.0" encoding="utf-8"?>
<sst xmlns="http://schemas.openxmlformats.org/spreadsheetml/2006/main" count="39" uniqueCount="28">
  <si>
    <t xml:space="preserve">Метод цепного повтора: </t>
  </si>
  <si>
    <t>Длительность проекта А, лет</t>
  </si>
  <si>
    <t>Длительность проекта В, лет</t>
  </si>
  <si>
    <t>WACC по проектам А и В, %</t>
  </si>
  <si>
    <t>Период t=0</t>
  </si>
  <si>
    <t xml:space="preserve">Данные по проектам: </t>
  </si>
  <si>
    <t>Первоначальные инвестиции проекта А, млн руб.</t>
  </si>
  <si>
    <t>Первоначальные инвестиции проекта В, млн руб.</t>
  </si>
  <si>
    <t xml:space="preserve">Денежные потоки по проекту А: </t>
  </si>
  <si>
    <r>
      <t xml:space="preserve">Денежный поток проекта А, </t>
    </r>
    <r>
      <rPr>
        <i/>
        <sz val="10"/>
        <color theme="1"/>
        <rFont val="Times New Roman"/>
        <family val="1"/>
      </rPr>
      <t>CF</t>
    </r>
    <r>
      <rPr>
        <i/>
        <vertAlign val="subscript"/>
        <sz val="10"/>
        <color theme="1"/>
        <rFont val="Times New Roman"/>
        <family val="1"/>
      </rPr>
      <t>t</t>
    </r>
    <r>
      <rPr>
        <sz val="10"/>
        <color theme="1"/>
        <rFont val="Times New Roman"/>
        <family val="1"/>
      </rPr>
      <t>, млн руб.</t>
    </r>
  </si>
  <si>
    <t>Год:</t>
  </si>
  <si>
    <t xml:space="preserve">Денежные потоки по проекту В: </t>
  </si>
  <si>
    <r>
      <t xml:space="preserve">Денежный поток проекта В, </t>
    </r>
    <r>
      <rPr>
        <i/>
        <sz val="10"/>
        <color theme="1"/>
        <rFont val="Times New Roman"/>
        <family val="1"/>
      </rPr>
      <t>CF</t>
    </r>
    <r>
      <rPr>
        <i/>
        <vertAlign val="subscript"/>
        <sz val="10"/>
        <color theme="1"/>
        <rFont val="Times New Roman"/>
        <family val="1"/>
      </rPr>
      <t>t</t>
    </r>
    <r>
      <rPr>
        <sz val="10"/>
        <color theme="1"/>
        <rFont val="Times New Roman"/>
        <family val="1"/>
      </rPr>
      <t>, млн руб.</t>
    </r>
  </si>
  <si>
    <r>
      <t>Дисконтированный денежный поток проекта А, D</t>
    </r>
    <r>
      <rPr>
        <i/>
        <sz val="10"/>
        <color theme="1"/>
        <rFont val="Times New Roman"/>
        <family val="1"/>
      </rPr>
      <t>CF</t>
    </r>
    <r>
      <rPr>
        <i/>
        <vertAlign val="subscript"/>
        <sz val="10"/>
        <color theme="1"/>
        <rFont val="Times New Roman"/>
        <family val="1"/>
      </rPr>
      <t>t</t>
    </r>
    <r>
      <rPr>
        <sz val="10"/>
        <color theme="1"/>
        <rFont val="Times New Roman"/>
        <family val="1"/>
      </rPr>
      <t>, млн руб.</t>
    </r>
  </si>
  <si>
    <r>
      <t>Дисконтированный денежный поток проекта В, D</t>
    </r>
    <r>
      <rPr>
        <i/>
        <sz val="10"/>
        <color theme="1"/>
        <rFont val="Times New Roman"/>
        <family val="1"/>
      </rPr>
      <t>CF</t>
    </r>
    <r>
      <rPr>
        <i/>
        <vertAlign val="subscript"/>
        <sz val="10"/>
        <color theme="1"/>
        <rFont val="Times New Roman"/>
        <family val="1"/>
      </rPr>
      <t>t</t>
    </r>
    <r>
      <rPr>
        <sz val="10"/>
        <color theme="1"/>
        <rFont val="Times New Roman"/>
        <family val="1"/>
      </rPr>
      <t>, млн руб.</t>
    </r>
  </si>
  <si>
    <t>NPV проекта А, млн руб.</t>
  </si>
  <si>
    <t>NPV проекта В, млн руб.</t>
  </si>
  <si>
    <t xml:space="preserve">NPV проекта А выше, чем NPV проекта В, поэтому проект А предпочтительнее. </t>
  </si>
  <si>
    <t xml:space="preserve">Метод эквивалентного аннуитета: </t>
  </si>
  <si>
    <t>PVIFA, 4, 10%</t>
  </si>
  <si>
    <t>ЕАА для проекта А</t>
  </si>
  <si>
    <t xml:space="preserve">NPV проекта А на основе эквивалентного аннуитета: </t>
  </si>
  <si>
    <t xml:space="preserve">Рассчитаем эквивалентный аннуитет и NPV для проекта А: </t>
  </si>
  <si>
    <t xml:space="preserve">Рассчитаем эквивалентный аннуитет и NPV для проекта B: </t>
  </si>
  <si>
    <t xml:space="preserve">NPV проекта B на основе эквивалентного аннуитета: </t>
  </si>
  <si>
    <t>ЕАА для проекта B</t>
  </si>
  <si>
    <t>Итак, метод эквивалентного аннуитета также показывает, что более предпочтительным является вариант А, поскольку его NPV выше.</t>
  </si>
  <si>
    <t>PVIFA, 8,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</si>
</sst>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0.0"/>
  </numFmts>
  <fonts count="6" x14ac:knownFonts="1"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vertAlign val="sub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5" fillId="0" borderId="2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173" fontId="4" fillId="4" borderId="1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vertical="center" wrapText="1"/>
    </xf>
    <xf numFmtId="173" fontId="1" fillId="5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173" fontId="1" fillId="5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1498-8221-3946-BEC5-48BA69CF9AAB}">
  <dimension ref="A1:J51"/>
  <sheetViews>
    <sheetView tabSelected="1" zoomScale="160" zoomScaleNormal="160" workbookViewId="0">
      <selection activeCell="F42" sqref="F42"/>
    </sheetView>
  </sheetViews>
  <sheetFormatPr baseColWidth="10" defaultRowHeight="16" x14ac:dyDescent="0.2"/>
  <cols>
    <col min="1" max="1" width="53" customWidth="1"/>
    <col min="2" max="2" width="13.6640625" bestFit="1" customWidth="1"/>
    <col min="3" max="6" width="12" bestFit="1" customWidth="1"/>
    <col min="7" max="10" width="11" bestFit="1" customWidth="1"/>
  </cols>
  <sheetData>
    <row r="1" spans="1:10" x14ac:dyDescent="0.2">
      <c r="A1" s="10" t="s">
        <v>5</v>
      </c>
      <c r="B1" s="11"/>
      <c r="C1" s="1"/>
      <c r="D1" s="1"/>
      <c r="E1" s="1"/>
      <c r="F1" s="1"/>
      <c r="G1" s="1"/>
      <c r="H1" s="1"/>
      <c r="I1" s="1"/>
      <c r="J1" s="1"/>
    </row>
    <row r="2" spans="1:10" x14ac:dyDescent="0.2">
      <c r="A2" s="12"/>
      <c r="B2" s="13"/>
      <c r="C2" s="1"/>
      <c r="D2" s="1"/>
      <c r="E2" s="1"/>
      <c r="F2" s="1"/>
      <c r="G2" s="1"/>
      <c r="H2" s="1"/>
      <c r="I2" s="1"/>
      <c r="J2" s="1"/>
    </row>
    <row r="3" spans="1:10" x14ac:dyDescent="0.2">
      <c r="A3" s="12" t="s">
        <v>1</v>
      </c>
      <c r="B3" s="14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2">
      <c r="A4" s="12" t="s">
        <v>2</v>
      </c>
      <c r="B4" s="14">
        <v>8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2" t="s">
        <v>3</v>
      </c>
      <c r="B5" s="14">
        <f>10%</f>
        <v>0.1</v>
      </c>
      <c r="C5" s="1"/>
      <c r="D5" s="1"/>
      <c r="E5" s="1"/>
      <c r="F5" s="1"/>
      <c r="G5" s="1"/>
      <c r="H5" s="1"/>
      <c r="I5" s="1"/>
      <c r="J5" s="1"/>
    </row>
    <row r="6" spans="1:10" x14ac:dyDescent="0.2">
      <c r="A6" s="15" t="s">
        <v>4</v>
      </c>
      <c r="B6" s="14"/>
      <c r="C6" s="1"/>
      <c r="D6" s="1"/>
      <c r="E6" s="1"/>
      <c r="F6" s="1"/>
      <c r="G6" s="1"/>
      <c r="H6" s="1"/>
      <c r="I6" s="1"/>
      <c r="J6" s="1"/>
    </row>
    <row r="7" spans="1:10" x14ac:dyDescent="0.2">
      <c r="A7" s="12" t="s">
        <v>6</v>
      </c>
      <c r="B7" s="14">
        <f>-115</f>
        <v>-115</v>
      </c>
      <c r="C7" s="1"/>
      <c r="D7" s="1"/>
      <c r="E7" s="1"/>
      <c r="F7" s="1"/>
      <c r="G7" s="1"/>
      <c r="H7" s="1"/>
      <c r="I7" s="1"/>
      <c r="J7" s="1"/>
    </row>
    <row r="8" spans="1:10" ht="17" thickBot="1" x14ac:dyDescent="0.25">
      <c r="A8" s="16" t="s">
        <v>7</v>
      </c>
      <c r="B8" s="17">
        <f>-230</f>
        <v>-230</v>
      </c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8" t="s">
        <v>8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9" t="s">
        <v>10</v>
      </c>
      <c r="B11" s="20">
        <v>1</v>
      </c>
      <c r="C11" s="20">
        <v>2</v>
      </c>
      <c r="D11" s="20">
        <v>3</v>
      </c>
      <c r="E11" s="20">
        <v>4</v>
      </c>
      <c r="F11" s="1"/>
      <c r="G11" s="1"/>
      <c r="H11" s="1"/>
      <c r="I11" s="1"/>
      <c r="J11" s="1"/>
    </row>
    <row r="12" spans="1:10" ht="18" x14ac:dyDescent="0.2">
      <c r="A12" s="21" t="s">
        <v>9</v>
      </c>
      <c r="B12" s="22">
        <v>80</v>
      </c>
      <c r="C12" s="22">
        <v>110</v>
      </c>
      <c r="D12" s="22">
        <v>110</v>
      </c>
      <c r="E12" s="22">
        <v>100</v>
      </c>
      <c r="F12" s="1"/>
      <c r="G12" s="1"/>
      <c r="H12" s="1"/>
      <c r="I12" s="1"/>
      <c r="J12" s="1"/>
    </row>
    <row r="13" spans="1:10" x14ac:dyDescent="0.2">
      <c r="A13" s="7" t="s">
        <v>11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9" t="s">
        <v>10</v>
      </c>
      <c r="B14" s="20">
        <v>0</v>
      </c>
      <c r="C14" s="20">
        <v>1</v>
      </c>
      <c r="D14" s="20">
        <v>2</v>
      </c>
      <c r="E14" s="20">
        <v>3</v>
      </c>
      <c r="F14" s="20">
        <v>4</v>
      </c>
      <c r="G14" s="20">
        <v>5</v>
      </c>
      <c r="H14" s="20">
        <v>6</v>
      </c>
      <c r="I14" s="20">
        <v>7</v>
      </c>
      <c r="J14" s="20">
        <v>8</v>
      </c>
    </row>
    <row r="15" spans="1:10" ht="18" x14ac:dyDescent="0.2">
      <c r="A15" s="21" t="s">
        <v>12</v>
      </c>
      <c r="B15" s="22">
        <v>-230</v>
      </c>
      <c r="C15" s="22">
        <v>90</v>
      </c>
      <c r="D15" s="22">
        <v>120</v>
      </c>
      <c r="E15" s="22">
        <v>120</v>
      </c>
      <c r="F15" s="22">
        <v>105</v>
      </c>
      <c r="G15" s="22">
        <v>100</v>
      </c>
      <c r="H15" s="22">
        <v>90</v>
      </c>
      <c r="I15" s="22">
        <v>80</v>
      </c>
      <c r="J15" s="22">
        <v>75</v>
      </c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7" t="s">
        <v>0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23" t="s">
        <v>10</v>
      </c>
      <c r="B19" s="24">
        <v>0</v>
      </c>
      <c r="C19" s="24">
        <v>1</v>
      </c>
      <c r="D19" s="24">
        <v>2</v>
      </c>
      <c r="E19" s="24">
        <v>3</v>
      </c>
      <c r="F19" s="24">
        <v>4</v>
      </c>
      <c r="G19" s="24">
        <v>5</v>
      </c>
      <c r="H19" s="24">
        <v>6</v>
      </c>
      <c r="I19" s="24">
        <v>7</v>
      </c>
      <c r="J19" s="24">
        <v>8</v>
      </c>
    </row>
    <row r="20" spans="1:10" ht="18" x14ac:dyDescent="0.2">
      <c r="A20" s="25" t="s">
        <v>9</v>
      </c>
      <c r="B20" s="26">
        <v>-115</v>
      </c>
      <c r="C20" s="26">
        <v>80</v>
      </c>
      <c r="D20" s="26">
        <v>110</v>
      </c>
      <c r="E20" s="26">
        <v>110</v>
      </c>
      <c r="F20" s="24">
        <f>E12+B7</f>
        <v>-15</v>
      </c>
      <c r="G20" s="24">
        <v>80</v>
      </c>
      <c r="H20" s="24">
        <v>110</v>
      </c>
      <c r="I20" s="24">
        <v>110</v>
      </c>
      <c r="J20" s="24">
        <v>100</v>
      </c>
    </row>
    <row r="21" spans="1:10" ht="18" x14ac:dyDescent="0.2">
      <c r="A21" s="25" t="s">
        <v>12</v>
      </c>
      <c r="B21" s="26">
        <v>-230</v>
      </c>
      <c r="C21" s="26">
        <v>90</v>
      </c>
      <c r="D21" s="26">
        <v>120</v>
      </c>
      <c r="E21" s="26">
        <v>120</v>
      </c>
      <c r="F21" s="26">
        <v>105</v>
      </c>
      <c r="G21" s="26">
        <v>100</v>
      </c>
      <c r="H21" s="26">
        <v>90</v>
      </c>
      <c r="I21" s="26">
        <v>80</v>
      </c>
      <c r="J21" s="26">
        <v>75</v>
      </c>
    </row>
    <row r="22" spans="1:10" ht="18" x14ac:dyDescent="0.2">
      <c r="A22" s="25" t="s">
        <v>13</v>
      </c>
      <c r="B22" s="27">
        <f>B20/(1+$B$5)^B19</f>
        <v>-115</v>
      </c>
      <c r="C22" s="28">
        <f t="shared" ref="C22:J22" si="0">C20/(1+$B$5)^C19</f>
        <v>72.72727272727272</v>
      </c>
      <c r="D22" s="28">
        <f t="shared" si="0"/>
        <v>90.909090909090892</v>
      </c>
      <c r="E22" s="28">
        <f t="shared" si="0"/>
        <v>82.644628099173531</v>
      </c>
      <c r="F22" s="28">
        <f t="shared" si="0"/>
        <v>-10.245201830476057</v>
      </c>
      <c r="G22" s="28">
        <f t="shared" si="0"/>
        <v>49.673705844732396</v>
      </c>
      <c r="H22" s="28">
        <f t="shared" si="0"/>
        <v>62.092132305915491</v>
      </c>
      <c r="I22" s="28">
        <f t="shared" si="0"/>
        <v>56.447393005377705</v>
      </c>
      <c r="J22" s="28">
        <f t="shared" si="0"/>
        <v>46.650738020973314</v>
      </c>
    </row>
    <row r="23" spans="1:10" ht="18" x14ac:dyDescent="0.2">
      <c r="A23" s="25" t="s">
        <v>14</v>
      </c>
      <c r="B23" s="27">
        <f>B21/(1+$B$5)^B19</f>
        <v>-230</v>
      </c>
      <c r="C23" s="28">
        <f t="shared" ref="C23:J23" si="1">C21/(1+$B$5)^C19</f>
        <v>81.818181818181813</v>
      </c>
      <c r="D23" s="28">
        <f t="shared" si="1"/>
        <v>99.173553719008254</v>
      </c>
      <c r="E23" s="28">
        <f t="shared" si="1"/>
        <v>90.15777610818931</v>
      </c>
      <c r="F23" s="28">
        <f t="shared" si="1"/>
        <v>71.716412813332397</v>
      </c>
      <c r="G23" s="28">
        <f t="shared" si="1"/>
        <v>62.092132305915499</v>
      </c>
      <c r="H23" s="28">
        <f t="shared" si="1"/>
        <v>50.802653704839948</v>
      </c>
      <c r="I23" s="28">
        <f t="shared" si="1"/>
        <v>41.052649458456514</v>
      </c>
      <c r="J23" s="28">
        <f t="shared" si="1"/>
        <v>34.988053515729987</v>
      </c>
    </row>
    <row r="24" spans="1:10" x14ac:dyDescent="0.2">
      <c r="A24" s="32" t="s">
        <v>15</v>
      </c>
      <c r="B24" s="34">
        <f>SUM(B22:J22)</f>
        <v>335.89975908206003</v>
      </c>
      <c r="C24" s="8"/>
      <c r="D24" s="8"/>
      <c r="E24" s="8"/>
      <c r="F24" s="8"/>
      <c r="G24" s="8"/>
      <c r="H24" s="8"/>
      <c r="I24" s="8"/>
      <c r="J24" s="8"/>
    </row>
    <row r="25" spans="1:10" x14ac:dyDescent="0.2">
      <c r="A25" s="32" t="s">
        <v>16</v>
      </c>
      <c r="B25" s="34">
        <f>SUM(B23:J23)</f>
        <v>301.8014134436537</v>
      </c>
      <c r="C25" s="8"/>
      <c r="D25" s="8"/>
      <c r="E25" s="8"/>
      <c r="F25" s="8"/>
      <c r="G25" s="8"/>
      <c r="H25" s="8"/>
      <c r="I25" s="8"/>
      <c r="J25" s="8"/>
    </row>
    <row r="26" spans="1:10" ht="28" x14ac:dyDescent="0.2">
      <c r="A26" s="3" t="s">
        <v>17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4" t="s">
        <v>18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23" t="s">
        <v>10</v>
      </c>
      <c r="B29" s="24">
        <v>0</v>
      </c>
      <c r="C29" s="24">
        <v>1</v>
      </c>
      <c r="D29" s="24">
        <v>2</v>
      </c>
      <c r="E29" s="24">
        <v>3</v>
      </c>
      <c r="F29" s="24">
        <v>4</v>
      </c>
      <c r="G29" s="24">
        <v>5</v>
      </c>
      <c r="H29" s="24">
        <v>6</v>
      </c>
      <c r="I29" s="24">
        <v>7</v>
      </c>
      <c r="J29" s="24">
        <v>8</v>
      </c>
    </row>
    <row r="30" spans="1:10" ht="18" x14ac:dyDescent="0.2">
      <c r="A30" s="25" t="s">
        <v>9</v>
      </c>
      <c r="B30" s="26">
        <v>-115</v>
      </c>
      <c r="C30" s="26">
        <v>80</v>
      </c>
      <c r="D30" s="26">
        <v>110</v>
      </c>
      <c r="E30" s="26">
        <v>110</v>
      </c>
      <c r="F30" s="24">
        <v>100</v>
      </c>
      <c r="G30" s="24"/>
      <c r="H30" s="24"/>
      <c r="I30" s="24"/>
      <c r="J30" s="24"/>
    </row>
    <row r="31" spans="1:10" ht="18" x14ac:dyDescent="0.2">
      <c r="A31" s="25" t="s">
        <v>12</v>
      </c>
      <c r="B31" s="26">
        <v>-230</v>
      </c>
      <c r="C31" s="26">
        <v>90</v>
      </c>
      <c r="D31" s="26">
        <v>120</v>
      </c>
      <c r="E31" s="26">
        <v>120</v>
      </c>
      <c r="F31" s="26">
        <v>105</v>
      </c>
      <c r="G31" s="26">
        <v>100</v>
      </c>
      <c r="H31" s="26">
        <v>90</v>
      </c>
      <c r="I31" s="26">
        <v>80</v>
      </c>
      <c r="J31" s="26">
        <v>75</v>
      </c>
    </row>
    <row r="32" spans="1:10" ht="18" x14ac:dyDescent="0.2">
      <c r="A32" s="25" t="s">
        <v>13</v>
      </c>
      <c r="B32" s="29">
        <f>B30/(1+$B$5)^B29</f>
        <v>-115</v>
      </c>
      <c r="C32" s="29">
        <f t="shared" ref="C32:F32" si="2">C30/(1+$B$5)^C29</f>
        <v>72.72727272727272</v>
      </c>
      <c r="D32" s="29">
        <f t="shared" si="2"/>
        <v>90.909090909090892</v>
      </c>
      <c r="E32" s="29">
        <f t="shared" si="2"/>
        <v>82.644628099173531</v>
      </c>
      <c r="F32" s="29">
        <f t="shared" si="2"/>
        <v>68.301345536507057</v>
      </c>
      <c r="G32" s="30"/>
      <c r="H32" s="30"/>
      <c r="I32" s="30"/>
      <c r="J32" s="30"/>
    </row>
    <row r="33" spans="1:10" ht="18" x14ac:dyDescent="0.2">
      <c r="A33" s="25" t="s">
        <v>14</v>
      </c>
      <c r="B33" s="29">
        <f>B31/(1+$B$5)^B29</f>
        <v>-230</v>
      </c>
      <c r="C33" s="29">
        <f t="shared" ref="C33:J33" si="3">C31/(1+$B$5)^C29</f>
        <v>81.818181818181813</v>
      </c>
      <c r="D33" s="29">
        <f t="shared" si="3"/>
        <v>99.173553719008254</v>
      </c>
      <c r="E33" s="29">
        <f t="shared" si="3"/>
        <v>90.15777610818931</v>
      </c>
      <c r="F33" s="29">
        <f t="shared" si="3"/>
        <v>71.716412813332397</v>
      </c>
      <c r="G33" s="29">
        <f t="shared" si="3"/>
        <v>62.092132305915499</v>
      </c>
      <c r="H33" s="29">
        <f t="shared" si="3"/>
        <v>50.802653704839948</v>
      </c>
      <c r="I33" s="29">
        <f t="shared" si="3"/>
        <v>41.052649458456514</v>
      </c>
      <c r="J33" s="29">
        <f t="shared" si="3"/>
        <v>34.988053515729987</v>
      </c>
    </row>
    <row r="34" spans="1:10" x14ac:dyDescent="0.2">
      <c r="A34" s="35" t="s">
        <v>15</v>
      </c>
      <c r="B34" s="36">
        <f>SUM(B32:F32)</f>
        <v>199.58233727204421</v>
      </c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37" t="s">
        <v>16</v>
      </c>
      <c r="B35" s="38">
        <f>SUM(B33:J33)</f>
        <v>301.8014134436537</v>
      </c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4" t="s">
        <v>22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">
      <c r="A37" s="2" t="s">
        <v>19</v>
      </c>
      <c r="B37" s="9">
        <v>3.1699000000000002</v>
      </c>
      <c r="C37" s="6"/>
      <c r="D37" s="6"/>
      <c r="E37" s="6"/>
      <c r="F37" s="6"/>
      <c r="G37" s="6"/>
      <c r="H37" s="6"/>
      <c r="I37" s="6"/>
      <c r="J37" s="6"/>
    </row>
    <row r="38" spans="1:10" x14ac:dyDescent="0.2">
      <c r="A38" s="2" t="s">
        <v>20</v>
      </c>
      <c r="B38" s="31">
        <f>B34/B37</f>
        <v>62.961714020014576</v>
      </c>
      <c r="C38" s="6"/>
      <c r="D38" s="6"/>
      <c r="E38" s="6"/>
      <c r="F38" s="6"/>
      <c r="G38" s="6"/>
      <c r="H38" s="6"/>
      <c r="I38" s="6"/>
      <c r="J38" s="6"/>
    </row>
    <row r="39" spans="1:10" x14ac:dyDescent="0.2">
      <c r="A39" s="32" t="s">
        <v>21</v>
      </c>
      <c r="B39" s="33">
        <f>B38/B5</f>
        <v>629.61714020014574</v>
      </c>
      <c r="C39" s="6"/>
      <c r="D39" s="6"/>
      <c r="E39" s="6"/>
      <c r="F39" s="6"/>
      <c r="G39" s="6"/>
      <c r="H39" s="6"/>
      <c r="I39" s="6"/>
      <c r="J39" s="6"/>
    </row>
    <row r="40" spans="1:10" x14ac:dyDescent="0.2">
      <c r="A40" s="1"/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2">
      <c r="A41" s="3" t="s">
        <v>23</v>
      </c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">
      <c r="A42" s="2" t="s">
        <v>27</v>
      </c>
      <c r="B42" s="9">
        <v>5.3349000000000002</v>
      </c>
      <c r="C42" s="6"/>
      <c r="D42" s="6"/>
      <c r="E42" s="6"/>
      <c r="F42" s="6"/>
      <c r="G42" s="6"/>
      <c r="H42" s="6"/>
      <c r="I42" s="6"/>
      <c r="J42" s="6"/>
    </row>
    <row r="43" spans="1:10" x14ac:dyDescent="0.2">
      <c r="A43" s="2" t="s">
        <v>25</v>
      </c>
      <c r="B43" s="31">
        <f>B35/B42</f>
        <v>56.571147246181503</v>
      </c>
      <c r="C43" s="6"/>
      <c r="D43" s="6"/>
      <c r="E43" s="6"/>
      <c r="F43" s="6"/>
      <c r="G43" s="6"/>
      <c r="H43" s="6"/>
      <c r="I43" s="6"/>
      <c r="J43" s="6"/>
    </row>
    <row r="44" spans="1:10" x14ac:dyDescent="0.2">
      <c r="A44" s="32" t="s">
        <v>24</v>
      </c>
      <c r="B44" s="33">
        <f>B43/B5</f>
        <v>565.71147246181499</v>
      </c>
      <c r="C44" s="6"/>
      <c r="D44" s="6"/>
      <c r="E44" s="6"/>
      <c r="F44" s="6"/>
      <c r="G44" s="6"/>
      <c r="H44" s="6"/>
      <c r="I44" s="6"/>
      <c r="J44" s="6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42" x14ac:dyDescent="0.2">
      <c r="A46" s="5" t="s">
        <v>26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Пример. Проекты с разн. сроками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Макарова</dc:creator>
  <cp:lastModifiedBy>Светлана Макарова</cp:lastModifiedBy>
  <dcterms:created xsi:type="dcterms:W3CDTF">2023-07-21T12:14:00Z</dcterms:created>
  <dcterms:modified xsi:type="dcterms:W3CDTF">2023-07-21T13:18:27Z</dcterms:modified>
</cp:coreProperties>
</file>