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ГЛАВЫ ПОСЛЕ ПРОЧИТКИ ИВ/"/>
    </mc:Choice>
  </mc:AlternateContent>
  <xr:revisionPtr revIDLastSave="0" documentId="13_ncr:1_{5EBE418C-01D8-F74F-8657-3103A2879554}" xr6:coauthVersionLast="36" xr6:coauthVersionMax="36" xr10:uidLastSave="{00000000-0000-0000-0000-000000000000}"/>
  <bookViews>
    <workbookView xWindow="11920" yWindow="500" windowWidth="23220" windowHeight="17240" xr2:uid="{76D65A86-77AE-124E-AA65-8D553AEAF79F}"/>
  </bookViews>
  <sheets>
    <sheet name="Пункт 5.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1" l="1"/>
  <c r="E70" i="1"/>
  <c r="F70" i="1" s="1"/>
  <c r="G70" i="1" s="1"/>
  <c r="D70" i="1"/>
  <c r="C70" i="1"/>
  <c r="C52" i="1" l="1"/>
  <c r="D51" i="1"/>
  <c r="E51" i="1"/>
  <c r="F51" i="1"/>
  <c r="G51" i="1"/>
  <c r="C51" i="1"/>
  <c r="D50" i="1"/>
  <c r="E50" i="1"/>
  <c r="F50" i="1"/>
  <c r="G50" i="1"/>
  <c r="C50" i="1"/>
  <c r="G49" i="1"/>
  <c r="D49" i="1"/>
  <c r="E49" i="1"/>
  <c r="F49" i="1"/>
  <c r="C49" i="1"/>
  <c r="C29" i="1"/>
  <c r="C45" i="1"/>
  <c r="C38" i="1" s="1"/>
  <c r="C41" i="1"/>
  <c r="G58" i="1" s="1"/>
  <c r="C37" i="1"/>
  <c r="C30" i="1"/>
  <c r="C44" i="1" l="1"/>
  <c r="C39" i="1"/>
  <c r="C40" i="1" s="1"/>
  <c r="C42" i="1" s="1"/>
  <c r="F53" i="1" l="1"/>
  <c r="G53" i="1"/>
  <c r="D53" i="1"/>
  <c r="C53" i="1"/>
  <c r="E53" i="1"/>
  <c r="C64" i="1"/>
  <c r="C65" i="1" s="1"/>
  <c r="C66" i="1"/>
  <c r="G59" i="1" s="1"/>
  <c r="C56" i="1" l="1"/>
  <c r="C54" i="1"/>
  <c r="C55" i="1" s="1"/>
  <c r="C57" i="1" s="1"/>
  <c r="C60" i="1" s="1"/>
  <c r="C61" i="1" s="1"/>
  <c r="D56" i="1"/>
  <c r="D54" i="1"/>
  <c r="D55" i="1" s="1"/>
  <c r="G56" i="1"/>
  <c r="G54" i="1"/>
  <c r="G55" i="1" s="1"/>
  <c r="G57" i="1" s="1"/>
  <c r="G60" i="1" s="1"/>
  <c r="G61" i="1" s="1"/>
  <c r="E56" i="1"/>
  <c r="E54" i="1"/>
  <c r="E55" i="1" s="1"/>
  <c r="E57" i="1" s="1"/>
  <c r="E60" i="1" s="1"/>
  <c r="E61" i="1" s="1"/>
  <c r="F56" i="1"/>
  <c r="F54" i="1"/>
  <c r="F55" i="1" s="1"/>
  <c r="F57" i="1" s="1"/>
  <c r="F60" i="1" s="1"/>
  <c r="F61" i="1" s="1"/>
  <c r="D57" i="1" l="1"/>
  <c r="D60" i="1" s="1"/>
  <c r="D61" i="1" s="1"/>
  <c r="F63" i="1"/>
</calcChain>
</file>

<file path=xl/sharedStrings.xml><?xml version="1.0" encoding="utf-8"?>
<sst xmlns="http://schemas.openxmlformats.org/spreadsheetml/2006/main" count="66" uniqueCount="60">
  <si>
    <t xml:space="preserve">Данные по проекту: </t>
  </si>
  <si>
    <t>Срок службы оборудования, лет</t>
  </si>
  <si>
    <t>Метод начисления амортизации</t>
  </si>
  <si>
    <t>линейный</t>
  </si>
  <si>
    <t>Период t=0</t>
  </si>
  <si>
    <t>Период t=1 по t=5</t>
  </si>
  <si>
    <t>Период t=5</t>
  </si>
  <si>
    <t>WACC, %</t>
  </si>
  <si>
    <t xml:space="preserve">Определите: NPV проекта. </t>
  </si>
  <si>
    <t xml:space="preserve">Решение: </t>
  </si>
  <si>
    <t xml:space="preserve">Инвестиции в чистый оборотный капитал, млн руб. </t>
  </si>
  <si>
    <t>№ строки</t>
  </si>
  <si>
    <t>Расчет чистой остаточной стоимости оборудования:</t>
  </si>
  <si>
    <t>NPV</t>
  </si>
  <si>
    <t>Ставка налога на прибыль для компании, %</t>
  </si>
  <si>
    <t>Старое оборудование</t>
  </si>
  <si>
    <t>Новое оборудование</t>
  </si>
  <si>
    <t xml:space="preserve">Стоимость оборудования, тыс. руб. </t>
  </si>
  <si>
    <t xml:space="preserve">Предполагаемая цена продажи оборудования, тыс. руб. </t>
  </si>
  <si>
    <t>Оборудование прослужило, лет</t>
  </si>
  <si>
    <t xml:space="preserve">Стоимость нового оборудования, тыс. руб. </t>
  </si>
  <si>
    <t xml:space="preserve">Доставка оборудования, тыс. руб. </t>
  </si>
  <si>
    <t xml:space="preserve">Настройка оборудвоания, тыс. руб. </t>
  </si>
  <si>
    <t xml:space="preserve">Инвестиции в дебиторскую задолженность, тыс. руб. </t>
  </si>
  <si>
    <t xml:space="preserve">Прирост кредиторской задолженности, тыс. руб. </t>
  </si>
  <si>
    <t>С новым оборудованием</t>
  </si>
  <si>
    <t>Выручка, тыс. руб.</t>
  </si>
  <si>
    <t xml:space="preserve">Ежегодные затраты по зарплате, тыс. руб. </t>
  </si>
  <si>
    <t xml:space="preserve">Ежегодные затраты на электроэнергию, тыс. руб. </t>
  </si>
  <si>
    <t>Затраты на маркетинг, тыс. руб. в период t=1</t>
  </si>
  <si>
    <t>Со старым оборудованием</t>
  </si>
  <si>
    <t xml:space="preserve">Продажа нового оборудования, тыс. руб. </t>
  </si>
  <si>
    <t>Первоначальная стоимость оборудования, тыс. руб.</t>
  </si>
  <si>
    <t>Балансовая стоимость старого оборудования, тыс. руб.</t>
  </si>
  <si>
    <t xml:space="preserve">Амортизация нового оборудования, тыс. руб. </t>
  </si>
  <si>
    <t xml:space="preserve">Амортизация старого оборудования, тыс. руб. </t>
  </si>
  <si>
    <t>Налоговый щит при продаже старого оборудования, тыс. руб. =</t>
  </si>
  <si>
    <t xml:space="preserve">Чистая остаточная стоимость оборудования, NRV, тыс. руб. </t>
  </si>
  <si>
    <t xml:space="preserve">Итого первоначальные инвестиции по проекту, тыс. руб. </t>
  </si>
  <si>
    <t>Увеличение расходов на зарплату</t>
  </si>
  <si>
    <t>Увеличение расходов на электроэнергию</t>
  </si>
  <si>
    <t>Маркетинговые расходы</t>
  </si>
  <si>
    <t xml:space="preserve">Налог на прибыль, тыс. руб. </t>
  </si>
  <si>
    <t xml:space="preserve">Посленалоговая прибыль, тыс. руб. </t>
  </si>
  <si>
    <t xml:space="preserve">Остаточная стоимость оборудования, Bn, тыс. руб. </t>
  </si>
  <si>
    <t>Чистая остаточная стоимость, NRV (оборудование), тыс. руб.</t>
  </si>
  <si>
    <t>Прирост выручки в результате покупки оборудования</t>
  </si>
  <si>
    <t>Показатели денежного потока (тыс. руб.)</t>
  </si>
  <si>
    <t>Изменение амортизационных отчислений в результате замены</t>
  </si>
  <si>
    <t xml:space="preserve">Прибыль до выплаты процентов и налогов (EBIT)  </t>
  </si>
  <si>
    <t xml:space="preserve">Прогнозный посленалоговый операционный денежный поток, OCFn  </t>
  </si>
  <si>
    <t>Чистый оборотный капитал (NWC)</t>
  </si>
  <si>
    <t>Чистая остаточная стоимость, NRV (оборудования)</t>
  </si>
  <si>
    <t>Совокупный посленалоговый денежный поток, СFn</t>
  </si>
  <si>
    <t>Совокупный дисконтированный денежный поток по проекту, DCFn</t>
  </si>
  <si>
    <t>Пункт 1.</t>
  </si>
  <si>
    <t>Пункт 2.</t>
  </si>
  <si>
    <t>PDPBP</t>
  </si>
  <si>
    <t>Накопленный дисконтированный денежный поток проекта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</si>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</sst>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2" borderId="1" xfId="0" applyFont="1" applyFill="1" applyBorder="1"/>
    <xf numFmtId="0" fontId="5" fillId="2" borderId="1" xfId="0" applyFont="1" applyFill="1" applyBorder="1"/>
    <xf numFmtId="0" fontId="6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/>
    <xf numFmtId="0" fontId="5" fillId="3" borderId="5" xfId="0" applyFont="1" applyFill="1" applyBorder="1" applyAlignment="1">
      <alignment horizontal="center" vertical="center"/>
    </xf>
    <xf numFmtId="0" fontId="8" fillId="0" borderId="1" xfId="0" applyFont="1" applyBorder="1"/>
    <xf numFmtId="0" fontId="4" fillId="0" borderId="6" xfId="0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FB52-D5D8-D34B-A422-1A1CB14AC5B6}">
  <dimension ref="A1:G129"/>
  <sheetViews>
    <sheetView tabSelected="1" topLeftCell="B55" zoomScale="170" zoomScaleNormal="170" workbookViewId="0">
      <selection activeCell="B66" sqref="B66"/>
    </sheetView>
  </sheetViews>
  <sheetFormatPr baseColWidth="10" defaultRowHeight="16" x14ac:dyDescent="0.2"/>
  <cols>
    <col min="1" max="1" width="5.6640625" customWidth="1"/>
    <col min="2" max="2" width="49.6640625" customWidth="1"/>
    <col min="3" max="3" width="14.5" customWidth="1"/>
    <col min="4" max="4" width="15.1640625" customWidth="1"/>
  </cols>
  <sheetData>
    <row r="1" spans="1:5" x14ac:dyDescent="0.2">
      <c r="A1" s="4"/>
      <c r="B1" s="5" t="s">
        <v>0</v>
      </c>
      <c r="C1" s="4"/>
      <c r="D1" s="4"/>
      <c r="E1" s="4"/>
    </row>
    <row r="2" spans="1:5" x14ac:dyDescent="0.2">
      <c r="A2" s="4"/>
      <c r="B2" s="6" t="s">
        <v>4</v>
      </c>
      <c r="C2" s="7"/>
      <c r="D2" s="4"/>
      <c r="E2" s="4"/>
    </row>
    <row r="3" spans="1:5" x14ac:dyDescent="0.2">
      <c r="A3" s="4"/>
      <c r="B3" s="6" t="s">
        <v>15</v>
      </c>
      <c r="C3" s="7"/>
      <c r="D3" s="4"/>
      <c r="E3" s="4"/>
    </row>
    <row r="4" spans="1:5" x14ac:dyDescent="0.2">
      <c r="A4" s="4"/>
      <c r="B4" s="8" t="s">
        <v>17</v>
      </c>
      <c r="C4" s="9">
        <v>320</v>
      </c>
      <c r="D4" s="4"/>
      <c r="E4" s="4"/>
    </row>
    <row r="5" spans="1:5" x14ac:dyDescent="0.2">
      <c r="A5" s="4"/>
      <c r="B5" s="8" t="s">
        <v>18</v>
      </c>
      <c r="C5" s="9">
        <v>80</v>
      </c>
      <c r="D5" s="4"/>
      <c r="E5" s="4"/>
    </row>
    <row r="6" spans="1:5" x14ac:dyDescent="0.2">
      <c r="A6" s="4"/>
      <c r="B6" s="8" t="s">
        <v>19</v>
      </c>
      <c r="C6" s="9">
        <v>5</v>
      </c>
      <c r="D6" s="4"/>
      <c r="E6" s="4"/>
    </row>
    <row r="7" spans="1:5" x14ac:dyDescent="0.2">
      <c r="A7" s="4"/>
      <c r="B7" s="8" t="s">
        <v>1</v>
      </c>
      <c r="C7" s="9">
        <v>10</v>
      </c>
      <c r="D7" s="4"/>
      <c r="E7" s="4"/>
    </row>
    <row r="8" spans="1:5" x14ac:dyDescent="0.2">
      <c r="A8" s="4"/>
      <c r="B8" s="8" t="s">
        <v>2</v>
      </c>
      <c r="C8" s="9" t="s">
        <v>3</v>
      </c>
      <c r="D8" s="4"/>
      <c r="E8" s="4"/>
    </row>
    <row r="9" spans="1:5" x14ac:dyDescent="0.2">
      <c r="A9" s="4"/>
      <c r="B9" s="4"/>
      <c r="C9" s="4"/>
      <c r="D9" s="4"/>
      <c r="E9" s="4"/>
    </row>
    <row r="10" spans="1:5" x14ac:dyDescent="0.2">
      <c r="A10" s="4"/>
      <c r="B10" s="6" t="s">
        <v>16</v>
      </c>
      <c r="C10" s="7"/>
      <c r="D10" s="4"/>
      <c r="E10" s="4"/>
    </row>
    <row r="11" spans="1:5" x14ac:dyDescent="0.2">
      <c r="A11" s="4"/>
      <c r="B11" s="10" t="s">
        <v>20</v>
      </c>
      <c r="C11" s="9">
        <v>520</v>
      </c>
      <c r="D11" s="4"/>
      <c r="E11" s="4"/>
    </row>
    <row r="12" spans="1:5" x14ac:dyDescent="0.2">
      <c r="A12" s="4"/>
      <c r="B12" s="10" t="s">
        <v>21</v>
      </c>
      <c r="C12" s="9">
        <v>50</v>
      </c>
      <c r="D12" s="4"/>
      <c r="E12" s="4"/>
    </row>
    <row r="13" spans="1:5" x14ac:dyDescent="0.2">
      <c r="A13" s="4"/>
      <c r="B13" s="10" t="s">
        <v>22</v>
      </c>
      <c r="C13" s="9">
        <v>30</v>
      </c>
      <c r="D13" s="4"/>
      <c r="E13" s="4"/>
    </row>
    <row r="14" spans="1:5" x14ac:dyDescent="0.2">
      <c r="A14" s="4"/>
      <c r="B14" s="10" t="s">
        <v>1</v>
      </c>
      <c r="C14" s="9">
        <v>6</v>
      </c>
      <c r="D14" s="4"/>
      <c r="E14" s="4"/>
    </row>
    <row r="15" spans="1:5" x14ac:dyDescent="0.2">
      <c r="A15" s="4"/>
      <c r="B15" s="8" t="s">
        <v>2</v>
      </c>
      <c r="C15" s="9" t="s">
        <v>3</v>
      </c>
      <c r="D15" s="4"/>
      <c r="E15" s="4"/>
    </row>
    <row r="16" spans="1:5" x14ac:dyDescent="0.2">
      <c r="A16" s="4"/>
      <c r="B16" s="8" t="s">
        <v>23</v>
      </c>
      <c r="C16" s="9">
        <v>1000</v>
      </c>
      <c r="D16" s="4"/>
      <c r="E16" s="4"/>
    </row>
    <row r="17" spans="1:5" x14ac:dyDescent="0.2">
      <c r="A17" s="4"/>
      <c r="B17" s="8" t="s">
        <v>24</v>
      </c>
      <c r="C17" s="9">
        <v>500</v>
      </c>
      <c r="D17" s="4"/>
      <c r="E17" s="4"/>
    </row>
    <row r="18" spans="1:5" x14ac:dyDescent="0.2">
      <c r="A18" s="4"/>
      <c r="B18" s="4"/>
      <c r="C18" s="4"/>
      <c r="D18" s="4"/>
      <c r="E18" s="4"/>
    </row>
    <row r="19" spans="1:5" x14ac:dyDescent="0.2">
      <c r="A19" s="4"/>
      <c r="B19" s="6" t="s">
        <v>5</v>
      </c>
      <c r="C19" s="7"/>
      <c r="D19" s="7"/>
      <c r="E19" s="4"/>
    </row>
    <row r="20" spans="1:5" ht="33" customHeight="1" x14ac:dyDescent="0.2">
      <c r="A20" s="4"/>
      <c r="B20" s="1"/>
      <c r="C20" s="2" t="s">
        <v>30</v>
      </c>
      <c r="D20" s="2" t="s">
        <v>25</v>
      </c>
      <c r="E20" s="4"/>
    </row>
    <row r="21" spans="1:5" x14ac:dyDescent="0.2">
      <c r="A21" s="4"/>
      <c r="B21" s="1" t="s">
        <v>26</v>
      </c>
      <c r="C21" s="2">
        <v>2800</v>
      </c>
      <c r="D21" s="2">
        <v>4300</v>
      </c>
      <c r="E21" s="4"/>
    </row>
    <row r="22" spans="1:5" x14ac:dyDescent="0.2">
      <c r="A22" s="4"/>
      <c r="B22" s="8" t="s">
        <v>28</v>
      </c>
      <c r="C22" s="9">
        <v>150</v>
      </c>
      <c r="D22" s="2">
        <v>320</v>
      </c>
      <c r="E22" s="4"/>
    </row>
    <row r="23" spans="1:5" x14ac:dyDescent="0.2">
      <c r="A23" s="4"/>
      <c r="B23" s="8" t="s">
        <v>27</v>
      </c>
      <c r="C23" s="9">
        <v>900</v>
      </c>
      <c r="D23" s="2">
        <v>1500</v>
      </c>
      <c r="E23" s="4"/>
    </row>
    <row r="24" spans="1:5" x14ac:dyDescent="0.2">
      <c r="A24" s="4"/>
      <c r="B24" s="8" t="s">
        <v>29</v>
      </c>
      <c r="C24" s="9"/>
      <c r="D24" s="2">
        <v>600</v>
      </c>
      <c r="E24" s="4"/>
    </row>
    <row r="25" spans="1:5" x14ac:dyDescent="0.2">
      <c r="A25" s="4"/>
      <c r="B25" s="4"/>
      <c r="C25" s="11"/>
      <c r="D25" s="4"/>
      <c r="E25" s="4"/>
    </row>
    <row r="26" spans="1:5" x14ac:dyDescent="0.2">
      <c r="A26" s="4"/>
      <c r="B26" s="13" t="s">
        <v>6</v>
      </c>
      <c r="C26" s="9"/>
      <c r="D26" s="4"/>
      <c r="E26" s="4"/>
    </row>
    <row r="27" spans="1:5" x14ac:dyDescent="0.2">
      <c r="A27" s="4"/>
      <c r="B27" s="8" t="s">
        <v>31</v>
      </c>
      <c r="C27" s="9">
        <v>150</v>
      </c>
      <c r="D27" s="4"/>
      <c r="E27" s="4"/>
    </row>
    <row r="28" spans="1:5" x14ac:dyDescent="0.2">
      <c r="A28" s="4"/>
      <c r="B28" s="4"/>
      <c r="C28" s="11"/>
      <c r="D28" s="4"/>
      <c r="E28" s="4"/>
    </row>
    <row r="29" spans="1:5" x14ac:dyDescent="0.2">
      <c r="A29" s="4"/>
      <c r="B29" s="14" t="s">
        <v>14</v>
      </c>
      <c r="C29" s="9">
        <f>20%</f>
        <v>0.2</v>
      </c>
      <c r="D29" s="4"/>
      <c r="E29" s="4"/>
    </row>
    <row r="30" spans="1:5" x14ac:dyDescent="0.2">
      <c r="A30" s="4"/>
      <c r="B30" s="14" t="s">
        <v>7</v>
      </c>
      <c r="C30" s="9">
        <f>14%</f>
        <v>0.14000000000000001</v>
      </c>
      <c r="D30" s="4"/>
      <c r="E30" s="4"/>
    </row>
    <row r="31" spans="1:5" x14ac:dyDescent="0.2">
      <c r="A31" s="4"/>
      <c r="B31" s="4"/>
      <c r="C31" s="4"/>
      <c r="D31" s="4"/>
      <c r="E31" s="4"/>
    </row>
    <row r="32" spans="1:5" x14ac:dyDescent="0.2">
      <c r="A32" s="4"/>
      <c r="B32" s="12" t="s">
        <v>8</v>
      </c>
      <c r="C32" s="4"/>
      <c r="D32" s="4"/>
      <c r="E32" s="4"/>
    </row>
    <row r="33" spans="1:7" x14ac:dyDescent="0.2">
      <c r="A33" s="4"/>
      <c r="B33" s="4"/>
      <c r="C33" s="4"/>
      <c r="D33" s="4"/>
      <c r="E33" s="4"/>
    </row>
    <row r="34" spans="1:7" x14ac:dyDescent="0.2">
      <c r="A34" s="4"/>
      <c r="B34" s="5" t="s">
        <v>9</v>
      </c>
      <c r="C34" s="4"/>
      <c r="D34" s="4"/>
      <c r="E34" s="4"/>
    </row>
    <row r="35" spans="1:7" x14ac:dyDescent="0.2">
      <c r="A35" s="4"/>
      <c r="B35" s="36" t="s">
        <v>55</v>
      </c>
      <c r="C35" s="4"/>
      <c r="D35" s="4"/>
      <c r="E35" s="4"/>
    </row>
    <row r="36" spans="1:7" x14ac:dyDescent="0.2">
      <c r="A36" s="4"/>
      <c r="B36" s="15" t="s">
        <v>4</v>
      </c>
      <c r="C36" s="16"/>
      <c r="D36" s="4"/>
      <c r="E36" s="4"/>
    </row>
    <row r="37" spans="1:7" x14ac:dyDescent="0.2">
      <c r="A37" s="4"/>
      <c r="B37" s="16" t="s">
        <v>32</v>
      </c>
      <c r="C37" s="17">
        <f>-(C11+C12+C13)</f>
        <v>-600</v>
      </c>
      <c r="D37" s="4"/>
      <c r="E37" s="4"/>
    </row>
    <row r="38" spans="1:7" x14ac:dyDescent="0.2">
      <c r="A38" s="4"/>
      <c r="B38" s="16" t="s">
        <v>33</v>
      </c>
      <c r="C38" s="17">
        <f>C4-5*C45</f>
        <v>160</v>
      </c>
      <c r="D38" s="4"/>
      <c r="E38" s="4"/>
    </row>
    <row r="39" spans="1:7" x14ac:dyDescent="0.2">
      <c r="A39" s="4"/>
      <c r="B39" s="16" t="s">
        <v>36</v>
      </c>
      <c r="C39" s="17">
        <f>C29*(C38-C5)</f>
        <v>16</v>
      </c>
      <c r="D39" s="4"/>
      <c r="E39" s="4"/>
    </row>
    <row r="40" spans="1:7" x14ac:dyDescent="0.2">
      <c r="A40" s="4"/>
      <c r="B40" s="16" t="s">
        <v>37</v>
      </c>
      <c r="C40" s="17">
        <f>C39+C5</f>
        <v>96</v>
      </c>
      <c r="D40" s="4"/>
      <c r="E40" s="4"/>
    </row>
    <row r="41" spans="1:7" x14ac:dyDescent="0.2">
      <c r="A41" s="4"/>
      <c r="B41" s="16" t="s">
        <v>10</v>
      </c>
      <c r="C41" s="17">
        <f>-(C16-C17)</f>
        <v>-500</v>
      </c>
      <c r="D41" s="4"/>
      <c r="E41" s="4"/>
    </row>
    <row r="42" spans="1:7" x14ac:dyDescent="0.2">
      <c r="A42" s="4"/>
      <c r="B42" s="18" t="s">
        <v>38</v>
      </c>
      <c r="C42" s="19">
        <f>C37+C40+C41</f>
        <v>-1004</v>
      </c>
      <c r="D42" s="4"/>
      <c r="E42" s="4"/>
    </row>
    <row r="43" spans="1:7" x14ac:dyDescent="0.2">
      <c r="A43" s="4"/>
      <c r="B43" s="28"/>
      <c r="C43" s="29"/>
      <c r="D43" s="4"/>
      <c r="E43" s="4"/>
    </row>
    <row r="44" spans="1:7" x14ac:dyDescent="0.2">
      <c r="A44" s="4"/>
      <c r="B44" s="16" t="s">
        <v>34</v>
      </c>
      <c r="C44" s="19">
        <f>-C37/C14</f>
        <v>100</v>
      </c>
      <c r="D44" s="4"/>
      <c r="E44" s="4"/>
    </row>
    <row r="45" spans="1:7" x14ac:dyDescent="0.2">
      <c r="A45" s="4"/>
      <c r="B45" s="16" t="s">
        <v>35</v>
      </c>
      <c r="C45" s="19">
        <f>C4/C7</f>
        <v>32</v>
      </c>
      <c r="D45" s="4"/>
      <c r="E45" s="4"/>
    </row>
    <row r="46" spans="1:7" x14ac:dyDescent="0.2">
      <c r="A46" s="4"/>
      <c r="B46" s="28"/>
      <c r="C46" s="11"/>
      <c r="D46" s="4"/>
      <c r="E46" s="4"/>
    </row>
    <row r="47" spans="1:7" x14ac:dyDescent="0.2">
      <c r="A47" s="4"/>
      <c r="B47" s="15" t="s">
        <v>5</v>
      </c>
      <c r="C47" s="17"/>
      <c r="D47" s="4"/>
      <c r="E47" s="4"/>
    </row>
    <row r="48" spans="1:7" ht="40" customHeight="1" thickBot="1" x14ac:dyDescent="0.25">
      <c r="A48" s="20" t="s">
        <v>11</v>
      </c>
      <c r="B48" s="3" t="s">
        <v>47</v>
      </c>
      <c r="C48" s="3">
        <v>1</v>
      </c>
      <c r="D48" s="3">
        <v>2</v>
      </c>
      <c r="E48" s="17">
        <v>3</v>
      </c>
      <c r="F48" s="30">
        <v>4</v>
      </c>
      <c r="G48" s="31">
        <v>5</v>
      </c>
    </row>
    <row r="49" spans="1:7" ht="17" thickBot="1" x14ac:dyDescent="0.25">
      <c r="A49" s="3">
        <v>1</v>
      </c>
      <c r="B49" s="32" t="s">
        <v>46</v>
      </c>
      <c r="C49" s="3">
        <f>$D$21-$C$21</f>
        <v>1500</v>
      </c>
      <c r="D49" s="3">
        <f t="shared" ref="D49:F49" si="0">$D$21-$C$21</f>
        <v>1500</v>
      </c>
      <c r="E49" s="3">
        <f t="shared" si="0"/>
        <v>1500</v>
      </c>
      <c r="F49" s="3">
        <f t="shared" si="0"/>
        <v>1500</v>
      </c>
      <c r="G49" s="3">
        <f>$D$21-$C$21</f>
        <v>1500</v>
      </c>
    </row>
    <row r="50" spans="1:7" ht="17" thickBot="1" x14ac:dyDescent="0.25">
      <c r="A50" s="17">
        <v>2</v>
      </c>
      <c r="B50" s="33" t="s">
        <v>39</v>
      </c>
      <c r="C50" s="17">
        <f>-($D$23-$C$23)</f>
        <v>-600</v>
      </c>
      <c r="D50" s="17">
        <f t="shared" ref="D50:G50" si="1">-($D$23-$C$23)</f>
        <v>-600</v>
      </c>
      <c r="E50" s="17">
        <f t="shared" si="1"/>
        <v>-600</v>
      </c>
      <c r="F50" s="17">
        <f t="shared" si="1"/>
        <v>-600</v>
      </c>
      <c r="G50" s="17">
        <f t="shared" si="1"/>
        <v>-600</v>
      </c>
    </row>
    <row r="51" spans="1:7" ht="17" thickBot="1" x14ac:dyDescent="0.25">
      <c r="A51" s="17">
        <v>3</v>
      </c>
      <c r="B51" s="33" t="s">
        <v>40</v>
      </c>
      <c r="C51" s="17">
        <f>-($D$22-$C$22)</f>
        <v>-170</v>
      </c>
      <c r="D51" s="17">
        <f t="shared" ref="D51:G51" si="2">-($D$22-$C$22)</f>
        <v>-170</v>
      </c>
      <c r="E51" s="17">
        <f t="shared" si="2"/>
        <v>-170</v>
      </c>
      <c r="F51" s="17">
        <f t="shared" si="2"/>
        <v>-170</v>
      </c>
      <c r="G51" s="17">
        <f t="shared" si="2"/>
        <v>-170</v>
      </c>
    </row>
    <row r="52" spans="1:7" ht="17" thickBot="1" x14ac:dyDescent="0.25">
      <c r="A52" s="17">
        <v>4</v>
      </c>
      <c r="B52" s="33" t="s">
        <v>41</v>
      </c>
      <c r="C52" s="17">
        <f>-D24</f>
        <v>-600</v>
      </c>
      <c r="D52" s="17">
        <v>0</v>
      </c>
      <c r="E52" s="17">
        <v>0</v>
      </c>
      <c r="F52" s="30">
        <v>0</v>
      </c>
      <c r="G52" s="30">
        <v>0</v>
      </c>
    </row>
    <row r="53" spans="1:7" ht="31" thickBot="1" x14ac:dyDescent="0.25">
      <c r="A53" s="17">
        <v>5</v>
      </c>
      <c r="B53" s="33" t="s">
        <v>48</v>
      </c>
      <c r="C53" s="17">
        <f>-($C$44-$C$45)</f>
        <v>-68</v>
      </c>
      <c r="D53" s="17">
        <f t="shared" ref="D53:G53" si="3">-($C$44-$C$45)</f>
        <v>-68</v>
      </c>
      <c r="E53" s="17">
        <f t="shared" si="3"/>
        <v>-68</v>
      </c>
      <c r="F53" s="17">
        <f t="shared" si="3"/>
        <v>-68</v>
      </c>
      <c r="G53" s="17">
        <f t="shared" si="3"/>
        <v>-68</v>
      </c>
    </row>
    <row r="54" spans="1:7" x14ac:dyDescent="0.2">
      <c r="A54" s="17">
        <v>6</v>
      </c>
      <c r="B54" s="22" t="s">
        <v>49</v>
      </c>
      <c r="C54" s="17">
        <f>SUM(C49:C53)</f>
        <v>62</v>
      </c>
      <c r="D54" s="17">
        <f t="shared" ref="D54:G54" si="4">SUM(D49:D53)</f>
        <v>662</v>
      </c>
      <c r="E54" s="17">
        <f t="shared" si="4"/>
        <v>662</v>
      </c>
      <c r="F54" s="17">
        <f t="shared" si="4"/>
        <v>662</v>
      </c>
      <c r="G54" s="17">
        <f t="shared" si="4"/>
        <v>662</v>
      </c>
    </row>
    <row r="55" spans="1:7" x14ac:dyDescent="0.2">
      <c r="A55" s="17">
        <v>7</v>
      </c>
      <c r="B55" s="22" t="s">
        <v>43</v>
      </c>
      <c r="C55" s="17">
        <f>C54*(1-$C$29)</f>
        <v>49.6</v>
      </c>
      <c r="D55" s="17">
        <f t="shared" ref="D55:G55" si="5">D54*(1-$C$29)</f>
        <v>529.6</v>
      </c>
      <c r="E55" s="17">
        <f t="shared" si="5"/>
        <v>529.6</v>
      </c>
      <c r="F55" s="17">
        <f t="shared" si="5"/>
        <v>529.6</v>
      </c>
      <c r="G55" s="17">
        <f t="shared" si="5"/>
        <v>529.6</v>
      </c>
    </row>
    <row r="56" spans="1:7" ht="31" thickBot="1" x14ac:dyDescent="0.25">
      <c r="A56" s="17">
        <v>8</v>
      </c>
      <c r="B56" s="33" t="s">
        <v>48</v>
      </c>
      <c r="C56" s="17">
        <f>-C53</f>
        <v>68</v>
      </c>
      <c r="D56" s="17">
        <f t="shared" ref="D56:G56" si="6">-D53</f>
        <v>68</v>
      </c>
      <c r="E56" s="17">
        <f t="shared" si="6"/>
        <v>68</v>
      </c>
      <c r="F56" s="17">
        <f t="shared" si="6"/>
        <v>68</v>
      </c>
      <c r="G56" s="17">
        <f t="shared" si="6"/>
        <v>68</v>
      </c>
    </row>
    <row r="57" spans="1:7" ht="30" x14ac:dyDescent="0.2">
      <c r="A57" s="17">
        <v>9</v>
      </c>
      <c r="B57" s="34" t="s">
        <v>50</v>
      </c>
      <c r="C57" s="19">
        <f>C55+C56</f>
        <v>117.6</v>
      </c>
      <c r="D57" s="19">
        <f t="shared" ref="D57:G57" si="7">D55+D56</f>
        <v>597.6</v>
      </c>
      <c r="E57" s="19">
        <f t="shared" si="7"/>
        <v>597.6</v>
      </c>
      <c r="F57" s="19">
        <f t="shared" si="7"/>
        <v>597.6</v>
      </c>
      <c r="G57" s="19">
        <f t="shared" si="7"/>
        <v>597.6</v>
      </c>
    </row>
    <row r="58" spans="1:7" x14ac:dyDescent="0.2">
      <c r="A58" s="17">
        <v>10</v>
      </c>
      <c r="B58" s="22" t="s">
        <v>51</v>
      </c>
      <c r="C58" s="17"/>
      <c r="D58" s="17"/>
      <c r="E58" s="17"/>
      <c r="F58" s="30"/>
      <c r="G58" s="17">
        <f>-C41</f>
        <v>500</v>
      </c>
    </row>
    <row r="59" spans="1:7" x14ac:dyDescent="0.2">
      <c r="A59" s="17">
        <v>11</v>
      </c>
      <c r="B59" s="23" t="s">
        <v>52</v>
      </c>
      <c r="C59" s="17"/>
      <c r="D59" s="17"/>
      <c r="E59" s="17"/>
      <c r="F59" s="30"/>
      <c r="G59" s="17">
        <f>C66</f>
        <v>140</v>
      </c>
    </row>
    <row r="60" spans="1:7" x14ac:dyDescent="0.2">
      <c r="A60" s="17">
        <v>12</v>
      </c>
      <c r="B60" s="24" t="s">
        <v>53</v>
      </c>
      <c r="C60" s="19">
        <f>C57+C58+C59</f>
        <v>117.6</v>
      </c>
      <c r="D60" s="19">
        <f t="shared" ref="D60:G60" si="8">D57+D58+D59</f>
        <v>597.6</v>
      </c>
      <c r="E60" s="19">
        <f t="shared" si="8"/>
        <v>597.6</v>
      </c>
      <c r="F60" s="19">
        <f t="shared" si="8"/>
        <v>597.6</v>
      </c>
      <c r="G60" s="19">
        <f t="shared" si="8"/>
        <v>1237.5999999999999</v>
      </c>
    </row>
    <row r="61" spans="1:7" ht="30" x14ac:dyDescent="0.2">
      <c r="A61" s="17">
        <v>13</v>
      </c>
      <c r="B61" s="25" t="s">
        <v>54</v>
      </c>
      <c r="C61" s="21">
        <f>C60/(1+$C$30)^C48</f>
        <v>103.1578947368421</v>
      </c>
      <c r="D61" s="21">
        <f t="shared" ref="D61:G61" si="9">D60/(1+$C$30)^D48</f>
        <v>459.83379501385031</v>
      </c>
      <c r="E61" s="21">
        <f t="shared" si="9"/>
        <v>403.36297808232484</v>
      </c>
      <c r="F61" s="21">
        <f t="shared" si="9"/>
        <v>353.82717375642522</v>
      </c>
      <c r="G61" s="21">
        <f t="shared" si="9"/>
        <v>642.77065901170727</v>
      </c>
    </row>
    <row r="62" spans="1:7" ht="17" thickBot="1" x14ac:dyDescent="0.25">
      <c r="A62" s="4"/>
      <c r="B62" s="4"/>
      <c r="C62" s="4"/>
      <c r="D62" s="4"/>
      <c r="E62" s="4"/>
    </row>
    <row r="63" spans="1:7" ht="17" thickBot="1" x14ac:dyDescent="0.25">
      <c r="A63" s="4"/>
      <c r="B63" s="15" t="s">
        <v>12</v>
      </c>
      <c r="C63" s="16"/>
      <c r="D63" s="38"/>
      <c r="E63" s="37" t="s">
        <v>13</v>
      </c>
      <c r="F63" s="27">
        <f>SUM(C61:G61)+C42</f>
        <v>958.95250060114972</v>
      </c>
    </row>
    <row r="64" spans="1:7" x14ac:dyDescent="0.2">
      <c r="A64" s="4"/>
      <c r="B64" s="16" t="s">
        <v>44</v>
      </c>
      <c r="C64" s="26">
        <f>-C37-5*C44</f>
        <v>100</v>
      </c>
      <c r="D64" s="4"/>
      <c r="E64" s="4"/>
      <c r="F64" s="4"/>
      <c r="G64" s="4"/>
    </row>
    <row r="65" spans="1:7" x14ac:dyDescent="0.2">
      <c r="A65" s="4"/>
      <c r="B65" s="16" t="s">
        <v>42</v>
      </c>
      <c r="C65" s="26">
        <f>C29*(C27-C64)</f>
        <v>10</v>
      </c>
      <c r="D65" s="4"/>
      <c r="E65" s="4"/>
    </row>
    <row r="66" spans="1:7" ht="30" x14ac:dyDescent="0.2">
      <c r="A66" s="4"/>
      <c r="B66" s="35" t="s">
        <v>45</v>
      </c>
      <c r="C66" s="19">
        <f>C27-C65</f>
        <v>140</v>
      </c>
      <c r="D66" s="4"/>
      <c r="E66" s="4"/>
    </row>
    <row r="67" spans="1:7" x14ac:dyDescent="0.2">
      <c r="A67" s="4"/>
      <c r="B67" s="35"/>
      <c r="C67" s="29"/>
      <c r="D67" s="4"/>
      <c r="E67" s="4"/>
    </row>
    <row r="68" spans="1:7" x14ac:dyDescent="0.2">
      <c r="A68" s="4"/>
      <c r="B68" s="38" t="s">
        <v>56</v>
      </c>
      <c r="C68" s="4"/>
      <c r="D68" s="4"/>
      <c r="E68" s="4"/>
    </row>
    <row r="69" spans="1:7" x14ac:dyDescent="0.2">
      <c r="A69" s="4"/>
      <c r="B69" s="16" t="s">
        <v>59</v>
      </c>
      <c r="C69" s="39">
        <v>1</v>
      </c>
      <c r="D69" s="3">
        <v>2</v>
      </c>
      <c r="E69" s="17">
        <v>3</v>
      </c>
      <c r="F69" s="30">
        <v>4</v>
      </c>
      <c r="G69" s="31">
        <v>5</v>
      </c>
    </row>
    <row r="70" spans="1:7" ht="17" thickBot="1" x14ac:dyDescent="0.25">
      <c r="A70" s="4"/>
      <c r="B70" s="16" t="s">
        <v>58</v>
      </c>
      <c r="C70" s="21">
        <f>C42+C61</f>
        <v>-900.84210526315792</v>
      </c>
      <c r="D70" s="21">
        <f>C70+D61</f>
        <v>-441.00831024930761</v>
      </c>
      <c r="E70" s="21">
        <f t="shared" ref="E70:G70" si="10">D70+E61</f>
        <v>-37.645332166982769</v>
      </c>
      <c r="F70" s="21">
        <f t="shared" si="10"/>
        <v>316.18184158944246</v>
      </c>
      <c r="G70" s="21">
        <f t="shared" si="10"/>
        <v>958.95250060114972</v>
      </c>
    </row>
    <row r="71" spans="1:7" ht="17" thickBot="1" x14ac:dyDescent="0.25">
      <c r="A71" s="4"/>
      <c r="B71" s="37" t="s">
        <v>57</v>
      </c>
      <c r="C71" s="40">
        <f>3+(-E70/F70)</f>
        <v>3.1190622838355933</v>
      </c>
      <c r="D71" s="4"/>
      <c r="E71" s="4"/>
    </row>
    <row r="72" spans="1:7" x14ac:dyDescent="0.2">
      <c r="A72" s="4"/>
      <c r="B72" s="4"/>
      <c r="C72" s="4"/>
      <c r="D72" s="4"/>
      <c r="E72" s="4"/>
    </row>
    <row r="73" spans="1:7" x14ac:dyDescent="0.2">
      <c r="A73" s="4"/>
      <c r="B73" s="4"/>
      <c r="C73" s="4"/>
      <c r="D73" s="4"/>
      <c r="E73" s="4"/>
    </row>
    <row r="74" spans="1:7" x14ac:dyDescent="0.2">
      <c r="A74" s="4"/>
      <c r="B74" s="4"/>
      <c r="C74" s="4"/>
      <c r="D74" s="4"/>
      <c r="E74" s="4"/>
    </row>
    <row r="75" spans="1:7" x14ac:dyDescent="0.2">
      <c r="A75" s="4"/>
      <c r="B75" s="4"/>
      <c r="C75" s="4"/>
      <c r="D75" s="4"/>
      <c r="E75" s="4"/>
    </row>
    <row r="76" spans="1:7" x14ac:dyDescent="0.2">
      <c r="A76" s="4"/>
      <c r="B76" s="4"/>
      <c r="C76" s="4"/>
      <c r="D76" s="4"/>
      <c r="E76" s="4"/>
    </row>
    <row r="77" spans="1:7" x14ac:dyDescent="0.2">
      <c r="A77" s="4"/>
      <c r="B77" s="4"/>
      <c r="C77" s="4"/>
      <c r="D77" s="4"/>
      <c r="E77" s="4"/>
    </row>
    <row r="78" spans="1:7" x14ac:dyDescent="0.2">
      <c r="A78" s="4"/>
      <c r="B78" s="4"/>
      <c r="C78" s="4"/>
      <c r="D78" s="4"/>
      <c r="E78" s="4"/>
    </row>
    <row r="79" spans="1:7" x14ac:dyDescent="0.2">
      <c r="A79" s="4"/>
      <c r="B79" s="4"/>
      <c r="C79" s="4"/>
      <c r="D79" s="4"/>
      <c r="E79" s="4"/>
    </row>
    <row r="80" spans="1:7" x14ac:dyDescent="0.2">
      <c r="A80" s="4"/>
      <c r="B80" s="4"/>
      <c r="C80" s="4"/>
      <c r="D80" s="4"/>
      <c r="E80" s="4"/>
    </row>
    <row r="81" spans="1:5" x14ac:dyDescent="0.2">
      <c r="A81" s="4"/>
      <c r="B81" s="4"/>
      <c r="C81" s="4"/>
      <c r="D81" s="4"/>
      <c r="E81" s="4"/>
    </row>
    <row r="82" spans="1:5" x14ac:dyDescent="0.2">
      <c r="A82" s="4"/>
      <c r="B82" s="4"/>
      <c r="C82" s="4"/>
      <c r="D82" s="4"/>
      <c r="E82" s="4"/>
    </row>
    <row r="83" spans="1:5" x14ac:dyDescent="0.2">
      <c r="A83" s="4"/>
      <c r="B83" s="4"/>
      <c r="C83" s="4"/>
      <c r="D83" s="4"/>
      <c r="E83" s="4"/>
    </row>
    <row r="84" spans="1:5" x14ac:dyDescent="0.2">
      <c r="A84" s="4"/>
      <c r="B84" s="4"/>
      <c r="C84" s="4"/>
      <c r="D84" s="4"/>
      <c r="E84" s="4"/>
    </row>
    <row r="85" spans="1:5" x14ac:dyDescent="0.2">
      <c r="A85" s="4"/>
      <c r="B85" s="4"/>
      <c r="C85" s="4"/>
      <c r="D85" s="4"/>
      <c r="E85" s="4"/>
    </row>
    <row r="86" spans="1:5" x14ac:dyDescent="0.2">
      <c r="A86" s="4"/>
      <c r="B86" s="4"/>
      <c r="C86" s="4"/>
      <c r="D86" s="4"/>
      <c r="E86" s="4"/>
    </row>
    <row r="87" spans="1:5" x14ac:dyDescent="0.2">
      <c r="A87" s="4"/>
      <c r="B87" s="4"/>
      <c r="C87" s="4"/>
      <c r="D87" s="4"/>
      <c r="E87" s="4"/>
    </row>
    <row r="88" spans="1:5" x14ac:dyDescent="0.2">
      <c r="A88" s="4"/>
      <c r="B88" s="4"/>
      <c r="C88" s="4"/>
      <c r="D88" s="4"/>
      <c r="E88" s="4"/>
    </row>
    <row r="89" spans="1:5" x14ac:dyDescent="0.2">
      <c r="A89" s="4"/>
      <c r="B89" s="4"/>
      <c r="C89" s="4"/>
      <c r="D89" s="4"/>
      <c r="E89" s="4"/>
    </row>
    <row r="90" spans="1:5" x14ac:dyDescent="0.2">
      <c r="A90" s="4"/>
      <c r="B90" s="4"/>
      <c r="C90" s="4"/>
      <c r="D90" s="4"/>
      <c r="E90" s="4"/>
    </row>
    <row r="91" spans="1:5" x14ac:dyDescent="0.2">
      <c r="A91" s="4"/>
      <c r="B91" s="4"/>
      <c r="C91" s="4"/>
      <c r="D91" s="4"/>
      <c r="E91" s="4"/>
    </row>
    <row r="92" spans="1:5" x14ac:dyDescent="0.2">
      <c r="A92" s="4"/>
      <c r="B92" s="4"/>
      <c r="C92" s="4"/>
      <c r="D92" s="4"/>
      <c r="E92" s="4"/>
    </row>
    <row r="93" spans="1:5" x14ac:dyDescent="0.2">
      <c r="A93" s="4"/>
      <c r="B93" s="4"/>
      <c r="C93" s="4"/>
      <c r="D93" s="4"/>
      <c r="E93" s="4"/>
    </row>
    <row r="94" spans="1:5" x14ac:dyDescent="0.2">
      <c r="A94" s="4"/>
      <c r="B94" s="4"/>
      <c r="C94" s="4"/>
      <c r="D94" s="4"/>
      <c r="E94" s="4"/>
    </row>
    <row r="95" spans="1:5" x14ac:dyDescent="0.2">
      <c r="A95" s="4"/>
      <c r="B95" s="4"/>
      <c r="C95" s="4"/>
      <c r="D95" s="4"/>
      <c r="E95" s="4"/>
    </row>
    <row r="96" spans="1:5" x14ac:dyDescent="0.2">
      <c r="A96" s="4"/>
      <c r="B96" s="4"/>
      <c r="C96" s="4"/>
      <c r="D96" s="4"/>
      <c r="E96" s="4"/>
    </row>
    <row r="97" spans="1:5" x14ac:dyDescent="0.2">
      <c r="A97" s="4"/>
      <c r="B97" s="4"/>
      <c r="C97" s="4"/>
      <c r="D97" s="4"/>
      <c r="E97" s="4"/>
    </row>
    <row r="98" spans="1:5" x14ac:dyDescent="0.2">
      <c r="A98" s="4"/>
      <c r="B98" s="4"/>
      <c r="C98" s="4"/>
      <c r="D98" s="4"/>
      <c r="E98" s="4"/>
    </row>
    <row r="99" spans="1:5" x14ac:dyDescent="0.2">
      <c r="A99" s="4"/>
      <c r="B99" s="4"/>
      <c r="C99" s="4"/>
      <c r="D99" s="4"/>
      <c r="E99" s="4"/>
    </row>
    <row r="100" spans="1:5" x14ac:dyDescent="0.2">
      <c r="A100" s="4"/>
      <c r="B100" s="4"/>
      <c r="C100" s="4"/>
      <c r="D100" s="4"/>
      <c r="E100" s="4"/>
    </row>
    <row r="101" spans="1:5" x14ac:dyDescent="0.2">
      <c r="A101" s="4"/>
      <c r="B101" s="4"/>
      <c r="C101" s="4"/>
      <c r="D101" s="4"/>
      <c r="E101" s="4"/>
    </row>
    <row r="102" spans="1:5" x14ac:dyDescent="0.2">
      <c r="A102" s="4"/>
      <c r="B102" s="4"/>
      <c r="C102" s="4"/>
      <c r="D102" s="4"/>
      <c r="E102" s="4"/>
    </row>
    <row r="103" spans="1:5" x14ac:dyDescent="0.2">
      <c r="A103" s="4"/>
      <c r="B103" s="4"/>
      <c r="C103" s="4"/>
      <c r="D103" s="4"/>
      <c r="E103" s="4"/>
    </row>
    <row r="104" spans="1:5" x14ac:dyDescent="0.2">
      <c r="A104" s="4"/>
      <c r="B104" s="4"/>
      <c r="C104" s="4"/>
      <c r="D104" s="4"/>
      <c r="E104" s="4"/>
    </row>
    <row r="105" spans="1:5" x14ac:dyDescent="0.2">
      <c r="A105" s="4"/>
      <c r="B105" s="4"/>
      <c r="C105" s="4"/>
      <c r="D105" s="4"/>
      <c r="E105" s="4"/>
    </row>
    <row r="106" spans="1:5" x14ac:dyDescent="0.2">
      <c r="A106" s="4"/>
      <c r="B106" s="4"/>
      <c r="C106" s="4"/>
      <c r="D106" s="4"/>
      <c r="E106" s="4"/>
    </row>
    <row r="107" spans="1:5" x14ac:dyDescent="0.2">
      <c r="A107" s="4"/>
      <c r="B107" s="4"/>
      <c r="C107" s="4"/>
      <c r="D107" s="4"/>
      <c r="E107" s="4"/>
    </row>
    <row r="108" spans="1:5" x14ac:dyDescent="0.2">
      <c r="A108" s="4"/>
      <c r="B108" s="4"/>
      <c r="C108" s="4"/>
      <c r="D108" s="4"/>
      <c r="E108" s="4"/>
    </row>
    <row r="109" spans="1:5" x14ac:dyDescent="0.2">
      <c r="A109" s="4"/>
      <c r="B109" s="4"/>
      <c r="C109" s="4"/>
      <c r="D109" s="4"/>
      <c r="E109" s="4"/>
    </row>
    <row r="110" spans="1:5" x14ac:dyDescent="0.2">
      <c r="A110" s="4"/>
      <c r="B110" s="4"/>
      <c r="C110" s="4"/>
      <c r="D110" s="4"/>
      <c r="E110" s="4"/>
    </row>
    <row r="111" spans="1:5" x14ac:dyDescent="0.2">
      <c r="A111" s="4"/>
      <c r="B111" s="4"/>
      <c r="C111" s="4"/>
      <c r="D111" s="4"/>
      <c r="E111" s="4"/>
    </row>
    <row r="112" spans="1:5" x14ac:dyDescent="0.2">
      <c r="A112" s="4"/>
      <c r="B112" s="4"/>
      <c r="C112" s="4"/>
      <c r="D112" s="4"/>
      <c r="E112" s="4"/>
    </row>
    <row r="113" spans="1:5" x14ac:dyDescent="0.2">
      <c r="A113" s="4"/>
      <c r="B113" s="4"/>
      <c r="C113" s="4"/>
      <c r="D113" s="4"/>
      <c r="E113" s="4"/>
    </row>
    <row r="114" spans="1:5" x14ac:dyDescent="0.2">
      <c r="A114" s="4"/>
      <c r="B114" s="4"/>
      <c r="C114" s="4"/>
      <c r="D114" s="4"/>
      <c r="E114" s="4"/>
    </row>
    <row r="115" spans="1:5" x14ac:dyDescent="0.2">
      <c r="A115" s="4"/>
      <c r="B115" s="4"/>
      <c r="C115" s="4"/>
      <c r="D115" s="4"/>
      <c r="E115" s="4"/>
    </row>
    <row r="116" spans="1:5" x14ac:dyDescent="0.2">
      <c r="A116" s="4"/>
      <c r="B116" s="4"/>
      <c r="C116" s="4"/>
      <c r="D116" s="4"/>
      <c r="E116" s="4"/>
    </row>
    <row r="117" spans="1:5" x14ac:dyDescent="0.2">
      <c r="A117" s="4"/>
      <c r="B117" s="4"/>
      <c r="C117" s="4"/>
      <c r="D117" s="4"/>
      <c r="E117" s="4"/>
    </row>
    <row r="118" spans="1:5" x14ac:dyDescent="0.2">
      <c r="A118" s="4"/>
      <c r="B118" s="4"/>
      <c r="C118" s="4"/>
      <c r="D118" s="4"/>
      <c r="E118" s="4"/>
    </row>
    <row r="119" spans="1:5" x14ac:dyDescent="0.2">
      <c r="A119" s="4"/>
      <c r="B119" s="4"/>
      <c r="C119" s="4"/>
      <c r="D119" s="4"/>
      <c r="E119" s="4"/>
    </row>
    <row r="120" spans="1:5" x14ac:dyDescent="0.2">
      <c r="A120" s="4"/>
      <c r="B120" s="4"/>
      <c r="C120" s="4"/>
      <c r="D120" s="4"/>
      <c r="E120" s="4"/>
    </row>
    <row r="121" spans="1:5" x14ac:dyDescent="0.2">
      <c r="A121" s="4"/>
      <c r="B121" s="4"/>
      <c r="C121" s="4"/>
      <c r="D121" s="4"/>
      <c r="E121" s="4"/>
    </row>
    <row r="122" spans="1:5" x14ac:dyDescent="0.2">
      <c r="A122" s="4"/>
      <c r="B122" s="4"/>
      <c r="C122" s="4"/>
      <c r="D122" s="4"/>
      <c r="E122" s="4"/>
    </row>
    <row r="123" spans="1:5" x14ac:dyDescent="0.2">
      <c r="A123" s="4"/>
      <c r="B123" s="4"/>
      <c r="C123" s="4"/>
      <c r="D123" s="4"/>
      <c r="E123" s="4"/>
    </row>
    <row r="124" spans="1:5" x14ac:dyDescent="0.2">
      <c r="A124" s="4"/>
      <c r="B124" s="4"/>
      <c r="C124" s="4"/>
      <c r="D124" s="4"/>
      <c r="E124" s="4"/>
    </row>
    <row r="125" spans="1:5" x14ac:dyDescent="0.2">
      <c r="A125" s="4"/>
      <c r="B125" s="4"/>
      <c r="C125" s="4"/>
      <c r="D125" s="4"/>
      <c r="E125" s="4"/>
    </row>
    <row r="126" spans="1:5" x14ac:dyDescent="0.2">
      <c r="A126" s="4"/>
      <c r="B126" s="4"/>
      <c r="C126" s="4"/>
      <c r="D126" s="4"/>
      <c r="E126" s="4"/>
    </row>
    <row r="127" spans="1:5" x14ac:dyDescent="0.2">
      <c r="A127" s="4"/>
      <c r="B127" s="4"/>
      <c r="C127" s="4"/>
      <c r="D127" s="4"/>
      <c r="E127" s="4"/>
    </row>
    <row r="128" spans="1:5" x14ac:dyDescent="0.2">
      <c r="A128" s="4"/>
      <c r="B128" s="4"/>
      <c r="C128" s="4"/>
      <c r="D128" s="4"/>
      <c r="E128" s="4"/>
    </row>
    <row r="129" spans="1:5" x14ac:dyDescent="0.2">
      <c r="A129" s="4"/>
      <c r="B129" s="4"/>
      <c r="C129" s="4"/>
      <c r="D129" s="4"/>
      <c r="E1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2023-07-19T11:52:56Z</dcterms:created>
  <dcterms:modified xsi:type="dcterms:W3CDTF">2023-07-21T12:08:23Z</dcterms:modified>
</cp:coreProperties>
</file>