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etlanamakarova/Desktop/КНИЖКА 5/ГЛАВЫ ПОСЛЕ ПРОЧИТКИ ИВ/"/>
    </mc:Choice>
  </mc:AlternateContent>
  <xr:revisionPtr revIDLastSave="0" documentId="13_ncr:1_{9DEB8028-8BD9-4D46-8394-9B9F4B751F86}" xr6:coauthVersionLast="36" xr6:coauthVersionMax="36" xr10:uidLastSave="{00000000-0000-0000-0000-000000000000}"/>
  <bookViews>
    <workbookView xWindow="0" yWindow="0" windowWidth="40960" windowHeight="23040" xr2:uid="{3F0263F2-1B69-F74A-AE69-D6EBC84C8F2C}"/>
  </bookViews>
  <sheets>
    <sheet name="Пример расчета нелинейной аморт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B9" i="1"/>
  <c r="B45" i="1"/>
  <c r="B44" i="1"/>
  <c r="C30" i="1"/>
  <c r="D30" i="1"/>
  <c r="E30" i="1"/>
  <c r="F30" i="1"/>
  <c r="B30" i="1"/>
  <c r="B24" i="1"/>
  <c r="D20" i="1"/>
  <c r="E20" i="1"/>
  <c r="F20" i="1"/>
  <c r="C20" i="1"/>
  <c r="B20" i="1"/>
  <c r="C19" i="1"/>
  <c r="D19" i="1"/>
  <c r="E19" i="1"/>
  <c r="F19" i="1"/>
  <c r="B19" i="1"/>
  <c r="B17" i="1"/>
  <c r="B6" i="1"/>
</calcChain>
</file>

<file path=xl/sharedStrings.xml><?xml version="1.0" encoding="utf-8"?>
<sst xmlns="http://schemas.openxmlformats.org/spreadsheetml/2006/main" count="29" uniqueCount="29">
  <si>
    <t xml:space="preserve">Данные по проекту: </t>
  </si>
  <si>
    <t xml:space="preserve">Стоимость закупки оборудования, млрд руб. </t>
  </si>
  <si>
    <t xml:space="preserve">Затраты на доставку, монтаж, пуско-наладочные работы, млрд руб. </t>
  </si>
  <si>
    <t>Срок службы оборудования, лет</t>
  </si>
  <si>
    <t>Амортизационная группа</t>
  </si>
  <si>
    <t>6-я</t>
  </si>
  <si>
    <t>Срок реалиазции проекта, лет</t>
  </si>
  <si>
    <t xml:space="preserve">Цена продажи оборудвоания на 5-м году, млрд руб. </t>
  </si>
  <si>
    <t>Ставка налога на прибыль, %</t>
  </si>
  <si>
    <t>Месячная норма амортизации, 6-я амортизационная группа</t>
  </si>
  <si>
    <t>Рассчитайте:
1.	Величину амортизационных отчислений компании в период с 1-го по 5-ый год включительно. 
2.	Амортизационный налоговый щит на 1-м году реализации проекта.
3.	Будет ли амортизационный налоговый щит компании на 5-м году реализации проекта большое, чем на первом году. Приведите обоснование с расчётами. 
4.	В конце пятого года компания продаст оборудование местной компании за 38 млрд руб. Чему будет равна чистая остаточная стоимость этого оборудования (NRV)?</t>
  </si>
  <si>
    <t xml:space="preserve">Первоначальная стоимость оборудования, млрд руб. </t>
  </si>
  <si>
    <t xml:space="preserve">Решение: </t>
  </si>
  <si>
    <t xml:space="preserve">Вопрос 1. Расчет амортизационных отчислений компании в период с 1-го по 5-ый год включительно. </t>
  </si>
  <si>
    <t xml:space="preserve">Балансовая стоимость по месяцам, млрд руб. </t>
  </si>
  <si>
    <t>Номер месяца</t>
  </si>
  <si>
    <t xml:space="preserve">Амортизация за год, млрд руб. </t>
  </si>
  <si>
    <t xml:space="preserve">Налоговый щит на первом году реализации проекта, млрд руб. </t>
  </si>
  <si>
    <t xml:space="preserve">     Вопрос 3. Будет ли амортизационный налоговый щит компании на 5-м году реализации проекта большое, чем на первом году?  </t>
  </si>
  <si>
    <t xml:space="preserve">      Вопрос 2. Амортизационный налоговый щит определяется как произведение эффективной ставки налога на прибыль (по условию она равна 20%) и величиной начисленной амортизации за первый год проекта:</t>
  </si>
  <si>
    <t xml:space="preserve">При нелинейном методе начисления амортизации величина списания основного средства всегда выше в первый год, чем в последующие. Поэтому на 5-м году амортизационный налоговый щит будет меньше, чем в первый год реализации проекта. </t>
  </si>
  <si>
    <t xml:space="preserve">Налоговый щит по годам, млрд руб. </t>
  </si>
  <si>
    <t>Годы</t>
  </si>
  <si>
    <t xml:space="preserve">Как видим, налоговый щит в первый год существенно выше, чем в 5-м году: </t>
  </si>
  <si>
    <t>Вопрос 4. В конце пятого года компания продаст оборудование местной компании за 38 млрд руб. Чему будет равна чистая остаточная стоимость этого оборудования (NRV)?</t>
  </si>
  <si>
    <t>Налог на прибыль от продажи оборудования</t>
  </si>
  <si>
    <t>Остаточная стоимость оборудования в конце 5-го года, млрд руб.</t>
  </si>
  <si>
    <t xml:space="preserve">Рыночная стоимость продажи оборудования в конце 5-го года, млрд руб. </t>
  </si>
  <si>
    <t>Чистая остаточная стоимость, млдр руб. (NRV)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</si>
</sst>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"/>
  </numFmts>
  <fonts count="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/>
              <a:t>Налоговый щит по годам, млрд руб.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'Пример расчета нелинейной аморт'!$A$30</c:f>
              <c:strCache>
                <c:ptCount val="1"/>
                <c:pt idx="0">
                  <c:v>Налоговый щит по годам, млрд руб.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'Пример расчета нелинейной аморт'!$B$26:$F$29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'Пример расчета нелинейной аморт'!$B$30:$F$30</c:f>
              <c:numCache>
                <c:formatCode>0.0000</c:formatCode>
                <c:ptCount val="5"/>
                <c:pt idx="0">
                  <c:v>3.133576679520448</c:v>
                </c:pt>
                <c:pt idx="1">
                  <c:v>2.5198702541182971</c:v>
                </c:pt>
                <c:pt idx="2">
                  <c:v>2.0263573376356478</c:v>
                </c:pt>
                <c:pt idx="3">
                  <c:v>1.6294982065362633</c:v>
                </c:pt>
                <c:pt idx="4">
                  <c:v>1.3103633578286094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6-0C4A-8529-A644B79F80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645776799"/>
        <c:axId val="160597793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'Пример расчета нелинейной аморт'!$A$31</c15:sqref>
                        </c15:formulaRef>
                      </c:ext>
                    </c:extLst>
                    <c:strCache>
                      <c:ptCount val="1"/>
                      <c:pt idx="0">
                        <c:v>Как видим, налоговый щит в первый год существенно выше, чем в 5-м году: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'Пример расчета нелинейной аморт'!$B$26:$F$29</c15:sqref>
                        </c15:formulaRef>
                      </c:ext>
                    </c:extLst>
                    <c:strCach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'Пример расчета нелинейной аморт'!$B$31:$F$31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AD6-0C4A-8529-A644B79F8091}"/>
                  </c:ext>
                </c:extLst>
              </c15:ser>
            </c15:filteredBarSeries>
          </c:ext>
        </c:extLst>
      </c:barChart>
      <c:catAx>
        <c:axId val="1645776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5977935"/>
        <c:crosses val="autoZero"/>
        <c:auto val="1"/>
        <c:lblAlgn val="ctr"/>
        <c:lblOffset val="100"/>
        <c:noMultiLvlLbl val="0"/>
      </c:catAx>
      <c:valAx>
        <c:axId val="1605977935"/>
        <c:scaling>
          <c:orientation val="minMax"/>
        </c:scaling>
        <c:delete val="1"/>
        <c:axPos val="l"/>
        <c:numFmt formatCode="0.0000" sourceLinked="1"/>
        <c:majorTickMark val="none"/>
        <c:minorTickMark val="none"/>
        <c:tickLblPos val="nextTo"/>
        <c:crossAx val="1645776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158748</xdr:colOff>
      <xdr:row>31</xdr:row>
      <xdr:rowOff>37305</xdr:rowOff>
    </xdr:from>
    <xdr:to>
      <xdr:col>0</xdr:col>
      <xdr:colOff>3817935</xdr:colOff>
      <xdr:row>40</xdr:row>
      <xdr:rowOff>126999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84382034-3F65-BD4B-84E6-51CA78F27A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B0BED-4364-F443-98D6-0CD53C85369D}">
  <dimension ref="A1:F47"/>
  <sheetViews>
    <sheetView tabSelected="1" topLeftCell="A34" zoomScale="160" zoomScaleNormal="160" workbookViewId="0">
      <selection activeCell="A50" sqref="A50"/>
    </sheetView>
  </sheetViews>
  <sheetFormatPr baseColWidth="10" defaultRowHeight="16" x14ac:dyDescent="0.2"/>
  <cols>
    <col min="1" max="1" width="58.83203125" customWidth="1"/>
    <col min="2" max="2" width="12.5" customWidth="1"/>
    <col min="3" max="6" width="12" bestFit="1" customWidth="1"/>
  </cols>
  <sheetData>
    <row r="1" spans="1:4" x14ac:dyDescent="0.2">
      <c r="A1" s="24" t="s">
        <v>0</v>
      </c>
      <c r="B1" s="25"/>
    </row>
    <row r="2" spans="1:4" x14ac:dyDescent="0.2">
      <c r="A2" s="26" t="s">
        <v>1</v>
      </c>
      <c r="B2" s="27">
        <v>79.5</v>
      </c>
    </row>
    <row r="3" spans="1:4" x14ac:dyDescent="0.2">
      <c r="A3" s="26" t="s">
        <v>2</v>
      </c>
      <c r="B3" s="27">
        <v>0.5</v>
      </c>
    </row>
    <row r="4" spans="1:4" x14ac:dyDescent="0.2">
      <c r="A4" s="26" t="s">
        <v>3</v>
      </c>
      <c r="B4" s="28">
        <v>10</v>
      </c>
    </row>
    <row r="5" spans="1:4" x14ac:dyDescent="0.2">
      <c r="A5" s="26" t="s">
        <v>4</v>
      </c>
      <c r="B5" s="28" t="s">
        <v>5</v>
      </c>
    </row>
    <row r="6" spans="1:4" x14ac:dyDescent="0.2">
      <c r="A6" s="26" t="s">
        <v>9</v>
      </c>
      <c r="B6" s="28">
        <f>1.8</f>
        <v>1.8</v>
      </c>
    </row>
    <row r="7" spans="1:4" x14ac:dyDescent="0.2">
      <c r="A7" s="26" t="s">
        <v>6</v>
      </c>
      <c r="B7" s="28">
        <v>5</v>
      </c>
    </row>
    <row r="8" spans="1:4" x14ac:dyDescent="0.2">
      <c r="A8" s="26" t="s">
        <v>7</v>
      </c>
      <c r="B8" s="28">
        <v>38</v>
      </c>
    </row>
    <row r="9" spans="1:4" ht="17" thickBot="1" x14ac:dyDescent="0.25">
      <c r="A9" s="29" t="s">
        <v>8</v>
      </c>
      <c r="B9" s="30">
        <f>20%</f>
        <v>0.2</v>
      </c>
    </row>
    <row r="11" spans="1:4" x14ac:dyDescent="0.2">
      <c r="A11" s="3" t="s">
        <v>10</v>
      </c>
      <c r="B11" s="3"/>
      <c r="C11" s="3"/>
    </row>
    <row r="12" spans="1:4" ht="118" customHeight="1" x14ac:dyDescent="0.2">
      <c r="A12" s="3"/>
      <c r="B12" s="3"/>
      <c r="C12" s="3"/>
    </row>
    <row r="13" spans="1:4" ht="15" customHeight="1" x14ac:dyDescent="0.2">
      <c r="A13" s="5"/>
      <c r="B13" s="5"/>
      <c r="C13" s="5"/>
    </row>
    <row r="14" spans="1:4" ht="17" customHeight="1" x14ac:dyDescent="0.2">
      <c r="A14" s="4" t="s">
        <v>12</v>
      </c>
      <c r="B14" s="2"/>
      <c r="C14" s="2"/>
    </row>
    <row r="15" spans="1:4" ht="19" customHeight="1" x14ac:dyDescent="0.2">
      <c r="A15" s="4"/>
      <c r="B15" s="2"/>
      <c r="C15" s="2"/>
    </row>
    <row r="16" spans="1:4" ht="20" customHeight="1" x14ac:dyDescent="0.2">
      <c r="A16" s="6" t="s">
        <v>13</v>
      </c>
      <c r="B16" s="6"/>
      <c r="C16" s="6"/>
      <c r="D16" s="6"/>
    </row>
    <row r="17" spans="1:6" x14ac:dyDescent="0.2">
      <c r="A17" s="17" t="s">
        <v>11</v>
      </c>
      <c r="B17" s="22">
        <f>B2+B3</f>
        <v>80</v>
      </c>
    </row>
    <row r="18" spans="1:6" x14ac:dyDescent="0.2">
      <c r="A18" s="17" t="s">
        <v>15</v>
      </c>
      <c r="B18" s="16">
        <v>12</v>
      </c>
      <c r="C18" s="16">
        <v>24</v>
      </c>
      <c r="D18" s="16">
        <v>36</v>
      </c>
      <c r="E18" s="16">
        <v>48</v>
      </c>
      <c r="F18" s="16">
        <v>60</v>
      </c>
    </row>
    <row r="19" spans="1:6" x14ac:dyDescent="0.2">
      <c r="A19" s="17" t="s">
        <v>14</v>
      </c>
      <c r="B19" s="21">
        <f>$B$17*(1-$B$6/100)^B18</f>
        <v>64.332116602397761</v>
      </c>
      <c r="C19" s="21">
        <f t="shared" ref="C19:F19" si="0">$B$17*(1-$B$6/100)^C18</f>
        <v>51.732765331806277</v>
      </c>
      <c r="D19" s="21">
        <f t="shared" si="0"/>
        <v>41.600978643628039</v>
      </c>
      <c r="E19" s="21">
        <f t="shared" si="0"/>
        <v>33.453487610946723</v>
      </c>
      <c r="F19" s="21">
        <f t="shared" si="0"/>
        <v>26.901670821803677</v>
      </c>
    </row>
    <row r="20" spans="1:6" x14ac:dyDescent="0.2">
      <c r="A20" s="17" t="s">
        <v>16</v>
      </c>
      <c r="B20" s="21">
        <f>B17-B19</f>
        <v>15.667883397602239</v>
      </c>
      <c r="C20" s="21">
        <f>B19-C19</f>
        <v>12.599351270591484</v>
      </c>
      <c r="D20" s="21">
        <f t="shared" ref="D20:F20" si="1">C19-D19</f>
        <v>10.131786688178238</v>
      </c>
      <c r="E20" s="21">
        <f t="shared" si="1"/>
        <v>8.1474910326813159</v>
      </c>
      <c r="F20" s="21">
        <f t="shared" si="1"/>
        <v>6.5518167891430465</v>
      </c>
    </row>
    <row r="22" spans="1:6" x14ac:dyDescent="0.2">
      <c r="A22" s="9" t="s">
        <v>19</v>
      </c>
      <c r="B22" s="9"/>
      <c r="C22" s="9"/>
      <c r="D22" s="9"/>
    </row>
    <row r="23" spans="1:6" x14ac:dyDescent="0.2">
      <c r="A23" s="9"/>
      <c r="B23" s="9"/>
      <c r="C23" s="9"/>
      <c r="D23" s="9"/>
    </row>
    <row r="24" spans="1:6" x14ac:dyDescent="0.2">
      <c r="A24" t="s">
        <v>17</v>
      </c>
      <c r="B24" s="10">
        <f>B20*B9</f>
        <v>3.133576679520448</v>
      </c>
    </row>
    <row r="26" spans="1:6" x14ac:dyDescent="0.2">
      <c r="A26" s="11" t="s">
        <v>18</v>
      </c>
      <c r="B26" s="11"/>
      <c r="C26" s="11"/>
      <c r="D26" s="11"/>
      <c r="E26" s="11"/>
      <c r="F26" s="11"/>
    </row>
    <row r="27" spans="1:6" x14ac:dyDescent="0.2">
      <c r="A27" s="8" t="s">
        <v>20</v>
      </c>
      <c r="B27" s="8"/>
      <c r="C27" s="8"/>
      <c r="D27" s="8"/>
      <c r="E27" s="8"/>
      <c r="F27" s="8"/>
    </row>
    <row r="28" spans="1:6" x14ac:dyDescent="0.2">
      <c r="A28" s="8"/>
      <c r="B28" s="8"/>
      <c r="C28" s="8"/>
      <c r="D28" s="8"/>
      <c r="E28" s="8"/>
      <c r="F28" s="8"/>
    </row>
    <row r="29" spans="1:6" x14ac:dyDescent="0.2">
      <c r="A29" s="17" t="s">
        <v>22</v>
      </c>
      <c r="B29" s="16">
        <v>1</v>
      </c>
      <c r="C29" s="16">
        <v>2</v>
      </c>
      <c r="D29" s="16">
        <v>3</v>
      </c>
      <c r="E29" s="16">
        <v>4</v>
      </c>
      <c r="F29" s="16">
        <v>5</v>
      </c>
    </row>
    <row r="30" spans="1:6" x14ac:dyDescent="0.2">
      <c r="A30" s="17" t="s">
        <v>21</v>
      </c>
      <c r="B30" s="20">
        <f>B20*$B$9</f>
        <v>3.133576679520448</v>
      </c>
      <c r="C30" s="19">
        <f t="shared" ref="C30:F30" si="2">C20*$B$9</f>
        <v>2.5198702541182971</v>
      </c>
      <c r="D30" s="19">
        <f t="shared" si="2"/>
        <v>2.0263573376356478</v>
      </c>
      <c r="E30" s="19">
        <f t="shared" si="2"/>
        <v>1.6294982065362633</v>
      </c>
      <c r="F30" s="20">
        <f t="shared" si="2"/>
        <v>1.3103633578286094</v>
      </c>
    </row>
    <row r="31" spans="1:6" x14ac:dyDescent="0.2">
      <c r="A31" t="s">
        <v>23</v>
      </c>
    </row>
    <row r="33" spans="1:6" x14ac:dyDescent="0.2">
      <c r="A33" s="1"/>
    </row>
    <row r="34" spans="1:6" x14ac:dyDescent="0.2">
      <c r="A34" s="1"/>
    </row>
    <row r="35" spans="1:6" x14ac:dyDescent="0.2">
      <c r="A35" s="1"/>
    </row>
    <row r="36" spans="1:6" x14ac:dyDescent="0.2">
      <c r="A36" s="1"/>
    </row>
    <row r="37" spans="1:6" x14ac:dyDescent="0.2">
      <c r="A37" s="1"/>
    </row>
    <row r="38" spans="1:6" x14ac:dyDescent="0.2">
      <c r="A38" s="1"/>
    </row>
    <row r="39" spans="1:6" x14ac:dyDescent="0.2">
      <c r="A39" s="1"/>
    </row>
    <row r="40" spans="1:6" x14ac:dyDescent="0.2">
      <c r="A40" s="1"/>
    </row>
    <row r="41" spans="1:6" x14ac:dyDescent="0.2">
      <c r="A41" s="1"/>
    </row>
    <row r="42" spans="1:6" x14ac:dyDescent="0.2">
      <c r="A42" s="1"/>
    </row>
    <row r="43" spans="1:6" ht="40" customHeight="1" x14ac:dyDescent="0.2">
      <c r="A43" s="7" t="s">
        <v>24</v>
      </c>
      <c r="B43" s="7"/>
      <c r="C43" s="7"/>
      <c r="D43" s="7"/>
      <c r="E43" s="7"/>
      <c r="F43" s="12"/>
    </row>
    <row r="44" spans="1:6" ht="17" x14ac:dyDescent="0.2">
      <c r="A44" s="13" t="s">
        <v>26</v>
      </c>
      <c r="B44" s="14">
        <f>F19</f>
        <v>26.901670821803677</v>
      </c>
      <c r="C44" s="12"/>
      <c r="D44" s="12"/>
      <c r="E44" s="12"/>
      <c r="F44" s="12"/>
    </row>
    <row r="45" spans="1:6" ht="34" x14ac:dyDescent="0.2">
      <c r="A45" s="15" t="s">
        <v>27</v>
      </c>
      <c r="B45" s="16">
        <f>B8</f>
        <v>38</v>
      </c>
    </row>
    <row r="46" spans="1:6" x14ac:dyDescent="0.2">
      <c r="A46" s="17" t="s">
        <v>25</v>
      </c>
      <c r="B46" s="18">
        <f>B9*(B45-B44)</f>
        <v>2.2196658356392649</v>
      </c>
    </row>
    <row r="47" spans="1:6" x14ac:dyDescent="0.2">
      <c r="A47" s="23" t="s">
        <v>28</v>
      </c>
      <c r="B47" s="21">
        <f>B45-B46</f>
        <v>35.780334164360738</v>
      </c>
    </row>
  </sheetData>
  <mergeCells count="6">
    <mergeCell ref="A26:F26"/>
    <mergeCell ref="A27:F28"/>
    <mergeCell ref="A43:E43"/>
    <mergeCell ref="A11:C12"/>
    <mergeCell ref="A16:D16"/>
    <mergeCell ref="A22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расчета нелинейной аморт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Макарова</dc:creator>
  <cp:lastModifiedBy>Светлана Макарова</cp:lastModifiedBy>
  <dcterms:created xsi:type="dcterms:W3CDTF">2023-07-19T08:31:22Z</dcterms:created>
  <dcterms:modified xsi:type="dcterms:W3CDTF">2023-07-19T09:21:17Z</dcterms:modified>
</cp:coreProperties>
</file>