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etlanamakarova/Desktop/КНИЖКА 5/ЧЕРНОВЫЕ ГЛАВЫ/ИНВЕСТПРОЕКТЫ/"/>
    </mc:Choice>
  </mc:AlternateContent>
  <xr:revisionPtr revIDLastSave="0" documentId="13_ncr:1_{987BB9DC-A017-AD4C-BE55-27D8918679E5}" xr6:coauthVersionLast="36" xr6:coauthVersionMax="36" xr10:uidLastSave="{00000000-0000-0000-0000-000000000000}"/>
  <bookViews>
    <workbookView xWindow="6360" yWindow="2620" windowWidth="28240" windowHeight="17240" xr2:uid="{EBE56915-4D8B-B84D-A412-5AB4F7B47833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D23" i="1"/>
  <c r="E23" i="1"/>
  <c r="F23" i="1"/>
  <c r="G23" i="1"/>
  <c r="H23" i="1"/>
  <c r="I23" i="1"/>
  <c r="J23" i="1"/>
  <c r="K23" i="1"/>
  <c r="B23" i="1"/>
  <c r="C6" i="1"/>
  <c r="D6" i="1"/>
  <c r="E6" i="1"/>
  <c r="F6" i="1"/>
  <c r="G6" i="1"/>
  <c r="H6" i="1"/>
  <c r="I6" i="1"/>
  <c r="J6" i="1"/>
  <c r="K6" i="1"/>
  <c r="B6" i="1"/>
  <c r="B19" i="1" l="1"/>
  <c r="C19" i="1"/>
  <c r="C21" i="1" s="1"/>
  <c r="C22" i="1" s="1"/>
  <c r="D19" i="1"/>
  <c r="D21" i="1" s="1"/>
  <c r="D22" i="1" s="1"/>
  <c r="E19" i="1"/>
  <c r="F19" i="1"/>
  <c r="F21" i="1" s="1"/>
  <c r="F22" i="1" s="1"/>
  <c r="G19" i="1"/>
  <c r="G21" i="1" s="1"/>
  <c r="G22" i="1" s="1"/>
  <c r="H19" i="1"/>
  <c r="I19" i="1"/>
  <c r="J19" i="1"/>
  <c r="J21" i="1" s="1"/>
  <c r="J22" i="1" s="1"/>
  <c r="K19" i="1"/>
  <c r="K21" i="1" s="1"/>
  <c r="K22" i="1" s="1"/>
  <c r="K24" i="1" s="1"/>
  <c r="H21" i="1"/>
  <c r="H22" i="1" s="1"/>
  <c r="B21" i="1"/>
  <c r="B22" i="1" s="1"/>
  <c r="C4" i="1"/>
  <c r="C7" i="1" s="1"/>
  <c r="C8" i="1" s="1"/>
  <c r="C9" i="1" s="1"/>
  <c r="D4" i="1"/>
  <c r="D7" i="1" s="1"/>
  <c r="D8" i="1" s="1"/>
  <c r="E4" i="1"/>
  <c r="E7" i="1" s="1"/>
  <c r="E8" i="1" s="1"/>
  <c r="F4" i="1"/>
  <c r="F7" i="1" s="1"/>
  <c r="F8" i="1" s="1"/>
  <c r="G4" i="1"/>
  <c r="G7" i="1" s="1"/>
  <c r="G8" i="1" s="1"/>
  <c r="G9" i="1" s="1"/>
  <c r="H4" i="1"/>
  <c r="H7" i="1" s="1"/>
  <c r="H8" i="1" s="1"/>
  <c r="I4" i="1"/>
  <c r="I7" i="1" s="1"/>
  <c r="I8" i="1" s="1"/>
  <c r="J4" i="1"/>
  <c r="J7" i="1" s="1"/>
  <c r="J8" i="1" s="1"/>
  <c r="K4" i="1"/>
  <c r="K7" i="1" s="1"/>
  <c r="K8" i="1" s="1"/>
  <c r="K9" i="1" s="1"/>
  <c r="B4" i="1"/>
  <c r="B7" i="1" s="1"/>
  <c r="B8" i="1" s="1"/>
  <c r="J9" i="1" l="1"/>
  <c r="J10" i="1" s="1"/>
  <c r="I9" i="1"/>
  <c r="I10" i="1" s="1"/>
  <c r="E9" i="1"/>
  <c r="E10" i="1" s="1"/>
  <c r="B9" i="1"/>
  <c r="B10" i="1" s="1"/>
  <c r="H9" i="1"/>
  <c r="H10" i="1" s="1"/>
  <c r="D9" i="1"/>
  <c r="D10" i="1" s="1"/>
  <c r="F9" i="1"/>
  <c r="F10" i="1" s="1"/>
  <c r="K10" i="1"/>
  <c r="G10" i="1"/>
  <c r="G24" i="1"/>
  <c r="D24" i="1"/>
  <c r="C10" i="1"/>
  <c r="J24" i="1"/>
  <c r="F24" i="1"/>
  <c r="H24" i="1"/>
  <c r="C24" i="1"/>
  <c r="B24" i="1"/>
  <c r="E21" i="1"/>
  <c r="E22" i="1" s="1"/>
  <c r="E24" i="1" s="1"/>
  <c r="I21" i="1"/>
  <c r="I22" i="1" s="1"/>
  <c r="I24" i="1" s="1"/>
  <c r="B12" i="1" l="1"/>
  <c r="B25" i="1"/>
</calcChain>
</file>

<file path=xl/sharedStrings.xml><?xml version="1.0" encoding="utf-8"?>
<sst xmlns="http://schemas.openxmlformats.org/spreadsheetml/2006/main" count="24" uniqueCount="14">
  <si>
    <t>Год</t>
  </si>
  <si>
    <t>Выручка от продажи углеводородного волокна</t>
  </si>
  <si>
    <t xml:space="preserve">Статья расчета денежных потоков, млн руб. </t>
  </si>
  <si>
    <t>Амортизация, включая амортизацию по новому оборудованию</t>
  </si>
  <si>
    <t>Экономия расходов на труд, связанная с новым оборудованием</t>
  </si>
  <si>
    <t>Прибыль до выплаты процентов и налогов, EBIT</t>
  </si>
  <si>
    <t>Посленалоговая прибыль при ставке 20%</t>
  </si>
  <si>
    <t>Денежный поток</t>
  </si>
  <si>
    <t>Дисконтированный денежный поток по ставке 10%</t>
  </si>
  <si>
    <t>Первоначальные инвестиции</t>
  </si>
  <si>
    <t>NPV</t>
  </si>
  <si>
    <t>Амортизация по новому оборудованию</t>
  </si>
  <si>
    <t>Операционные расходы</t>
  </si>
  <si>
    <t>Ставка дисконтирования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</si>
</sst>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9" fontId="2" fillId="0" borderId="1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/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B63F8-33CA-864F-97D9-884E9BD449E8}">
  <dimension ref="A1:M26"/>
  <sheetViews>
    <sheetView tabSelected="1" topLeftCell="A9" zoomScale="175" zoomScaleNormal="175" workbookViewId="0">
      <selection activeCell="B14" sqref="B14"/>
    </sheetView>
  </sheetViews>
  <sheetFormatPr baseColWidth="10" defaultRowHeight="16" x14ac:dyDescent="0.2"/>
  <cols>
    <col min="1" max="1" width="32.33203125" customWidth="1"/>
    <col min="2" max="2" width="7.6640625" customWidth="1"/>
    <col min="3" max="3" width="7.33203125" customWidth="1"/>
    <col min="4" max="4" width="6.5" customWidth="1"/>
    <col min="5" max="6" width="6.6640625" customWidth="1"/>
    <col min="7" max="7" width="6.83203125" customWidth="1"/>
    <col min="8" max="9" width="6.5" customWidth="1"/>
    <col min="10" max="10" width="6.6640625" customWidth="1"/>
    <col min="11" max="11" width="7.6640625" customWidth="1"/>
  </cols>
  <sheetData>
    <row r="1" spans="1:13" x14ac:dyDescent="0.2">
      <c r="A1" s="2" t="s">
        <v>2</v>
      </c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4"/>
      <c r="M1" s="4"/>
    </row>
    <row r="2" spans="1:13" ht="17" customHeight="1" x14ac:dyDescent="0.2">
      <c r="A2" s="5"/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4"/>
      <c r="M2" s="4"/>
    </row>
    <row r="3" spans="1:13" ht="30" customHeight="1" x14ac:dyDescent="0.2">
      <c r="A3" s="7" t="s">
        <v>1</v>
      </c>
      <c r="B3" s="6">
        <v>1000</v>
      </c>
      <c r="C3" s="6">
        <v>2000</v>
      </c>
      <c r="D3" s="6">
        <v>4000</v>
      </c>
      <c r="E3" s="6">
        <v>6000</v>
      </c>
      <c r="F3" s="6">
        <v>8000</v>
      </c>
      <c r="G3" s="6">
        <v>8000</v>
      </c>
      <c r="H3" s="6">
        <v>8000</v>
      </c>
      <c r="I3" s="6">
        <v>7000</v>
      </c>
      <c r="J3" s="6">
        <v>7000</v>
      </c>
      <c r="K3" s="6">
        <v>7000</v>
      </c>
      <c r="L3" s="4"/>
      <c r="M3" s="4"/>
    </row>
    <row r="4" spans="1:13" ht="36" customHeight="1" x14ac:dyDescent="0.2">
      <c r="A4" s="8" t="s">
        <v>3</v>
      </c>
      <c r="B4" s="6">
        <f>-300</f>
        <v>-300</v>
      </c>
      <c r="C4" s="6">
        <f t="shared" ref="C4:K4" si="0">-300</f>
        <v>-300</v>
      </c>
      <c r="D4" s="6">
        <f t="shared" si="0"/>
        <v>-300</v>
      </c>
      <c r="E4" s="6">
        <f t="shared" si="0"/>
        <v>-300</v>
      </c>
      <c r="F4" s="6">
        <f t="shared" si="0"/>
        <v>-300</v>
      </c>
      <c r="G4" s="6">
        <f t="shared" si="0"/>
        <v>-300</v>
      </c>
      <c r="H4" s="6">
        <f t="shared" si="0"/>
        <v>-300</v>
      </c>
      <c r="I4" s="6">
        <f t="shared" si="0"/>
        <v>-300</v>
      </c>
      <c r="J4" s="6">
        <f t="shared" si="0"/>
        <v>-300</v>
      </c>
      <c r="K4" s="6">
        <f t="shared" si="0"/>
        <v>-300</v>
      </c>
      <c r="L4" s="4"/>
      <c r="M4" s="4"/>
    </row>
    <row r="5" spans="1:13" ht="29" x14ac:dyDescent="0.2">
      <c r="A5" s="8" t="s">
        <v>4</v>
      </c>
      <c r="B5" s="6">
        <v>180</v>
      </c>
      <c r="C5" s="6">
        <v>180</v>
      </c>
      <c r="D5" s="6">
        <v>180</v>
      </c>
      <c r="E5" s="6">
        <v>180</v>
      </c>
      <c r="F5" s="6">
        <v>180</v>
      </c>
      <c r="G5" s="6">
        <v>180</v>
      </c>
      <c r="H5" s="6">
        <v>180</v>
      </c>
      <c r="I5" s="6">
        <v>180</v>
      </c>
      <c r="J5" s="6">
        <v>180</v>
      </c>
      <c r="K5" s="6">
        <v>180</v>
      </c>
      <c r="L5" s="4"/>
      <c r="M5" s="4"/>
    </row>
    <row r="6" spans="1:13" x14ac:dyDescent="0.2">
      <c r="A6" s="8" t="s">
        <v>12</v>
      </c>
      <c r="B6" s="6">
        <f>-B3*0.6</f>
        <v>-600</v>
      </c>
      <c r="C6" s="6">
        <f t="shared" ref="C6:K6" si="1">-C3*0.6</f>
        <v>-1200</v>
      </c>
      <c r="D6" s="6">
        <f t="shared" si="1"/>
        <v>-2400</v>
      </c>
      <c r="E6" s="6">
        <f t="shared" si="1"/>
        <v>-3600</v>
      </c>
      <c r="F6" s="6">
        <f t="shared" si="1"/>
        <v>-4800</v>
      </c>
      <c r="G6" s="6">
        <f t="shared" si="1"/>
        <v>-4800</v>
      </c>
      <c r="H6" s="6">
        <f t="shared" si="1"/>
        <v>-4800</v>
      </c>
      <c r="I6" s="6">
        <f t="shared" si="1"/>
        <v>-4200</v>
      </c>
      <c r="J6" s="6">
        <f t="shared" si="1"/>
        <v>-4200</v>
      </c>
      <c r="K6" s="6">
        <f t="shared" si="1"/>
        <v>-4200</v>
      </c>
      <c r="L6" s="4"/>
      <c r="M6" s="4"/>
    </row>
    <row r="7" spans="1:13" ht="27" customHeight="1" x14ac:dyDescent="0.2">
      <c r="A7" s="8" t="s">
        <v>5</v>
      </c>
      <c r="B7" s="6">
        <f>SUM(B3:B6)</f>
        <v>280</v>
      </c>
      <c r="C7" s="6">
        <f>SUM(C3:C6)</f>
        <v>680</v>
      </c>
      <c r="D7" s="6">
        <f>SUM(D3:D6)</f>
        <v>1480</v>
      </c>
      <c r="E7" s="6">
        <f>SUM(E3:E6)</f>
        <v>2280</v>
      </c>
      <c r="F7" s="6">
        <f>SUM(F3:F6)</f>
        <v>3080</v>
      </c>
      <c r="G7" s="6">
        <f>SUM(G3:G6)</f>
        <v>3080</v>
      </c>
      <c r="H7" s="6">
        <f>SUM(H3:H6)</f>
        <v>3080</v>
      </c>
      <c r="I7" s="6">
        <f>SUM(I3:I6)</f>
        <v>2680</v>
      </c>
      <c r="J7" s="6">
        <f>SUM(J3:J6)</f>
        <v>2680</v>
      </c>
      <c r="K7" s="6">
        <f>SUM(K3:K6)</f>
        <v>2680</v>
      </c>
      <c r="L7" s="4"/>
      <c r="M7" s="4"/>
    </row>
    <row r="8" spans="1:13" x14ac:dyDescent="0.2">
      <c r="A8" s="8" t="s">
        <v>6</v>
      </c>
      <c r="B8" s="6">
        <f>B7*0.8</f>
        <v>224</v>
      </c>
      <c r="C8" s="6">
        <f t="shared" ref="C8:K8" si="2">C7*0.8</f>
        <v>544</v>
      </c>
      <c r="D8" s="6">
        <f t="shared" si="2"/>
        <v>1184</v>
      </c>
      <c r="E8" s="6">
        <f t="shared" si="2"/>
        <v>1824</v>
      </c>
      <c r="F8" s="6">
        <f t="shared" si="2"/>
        <v>2464</v>
      </c>
      <c r="G8" s="6">
        <f t="shared" si="2"/>
        <v>2464</v>
      </c>
      <c r="H8" s="6">
        <f t="shared" si="2"/>
        <v>2464</v>
      </c>
      <c r="I8" s="6">
        <f t="shared" si="2"/>
        <v>2144</v>
      </c>
      <c r="J8" s="6">
        <f t="shared" si="2"/>
        <v>2144</v>
      </c>
      <c r="K8" s="6">
        <f t="shared" si="2"/>
        <v>2144</v>
      </c>
      <c r="L8" s="4"/>
      <c r="M8" s="4"/>
    </row>
    <row r="9" spans="1:13" x14ac:dyDescent="0.2">
      <c r="A9" s="18" t="s">
        <v>7</v>
      </c>
      <c r="B9" s="19">
        <f>B8-B4</f>
        <v>524</v>
      </c>
      <c r="C9" s="19">
        <f t="shared" ref="C9:K9" si="3">C8-C4</f>
        <v>844</v>
      </c>
      <c r="D9" s="19">
        <f t="shared" si="3"/>
        <v>1484</v>
      </c>
      <c r="E9" s="19">
        <f t="shared" si="3"/>
        <v>2124</v>
      </c>
      <c r="F9" s="19">
        <f t="shared" si="3"/>
        <v>2764</v>
      </c>
      <c r="G9" s="19">
        <f t="shared" si="3"/>
        <v>2764</v>
      </c>
      <c r="H9" s="19">
        <f t="shared" si="3"/>
        <v>2764</v>
      </c>
      <c r="I9" s="19">
        <f t="shared" si="3"/>
        <v>2444</v>
      </c>
      <c r="J9" s="19">
        <f t="shared" si="3"/>
        <v>2444</v>
      </c>
      <c r="K9" s="19">
        <f t="shared" si="3"/>
        <v>2444</v>
      </c>
      <c r="L9" s="4"/>
      <c r="M9" s="4"/>
    </row>
    <row r="10" spans="1:13" ht="28" x14ac:dyDescent="0.2">
      <c r="A10" s="9" t="s">
        <v>8</v>
      </c>
      <c r="B10" s="10">
        <f>B9/(1+$B$11)^B2</f>
        <v>476.36363636363632</v>
      </c>
      <c r="C10" s="10">
        <f>C9/(1+$B$11)^C2</f>
        <v>697.52066115702473</v>
      </c>
      <c r="D10" s="10">
        <f>D9/(1+$B$11)^D2</f>
        <v>1114.9511645379412</v>
      </c>
      <c r="E10" s="10">
        <f>E9/(1+$B$11)^E2</f>
        <v>1450.7205791954098</v>
      </c>
      <c r="F10" s="10">
        <f>F9/(1+$B$11)^F2</f>
        <v>1716.2265369355043</v>
      </c>
      <c r="G10" s="10">
        <f>G9/(1+$B$11)^G2</f>
        <v>1560.2059426686401</v>
      </c>
      <c r="H10" s="10">
        <f>H9/(1+$B$11)^H2</f>
        <v>1418.3690387896727</v>
      </c>
      <c r="I10" s="10">
        <f>I9/(1+$B$11)^I2</f>
        <v>1140.1440372325878</v>
      </c>
      <c r="J10" s="10">
        <f>J9/(1+$B$11)^J2</f>
        <v>1036.4945793023526</v>
      </c>
      <c r="K10" s="10">
        <f>K9/(1+$B$11)^K2</f>
        <v>942.26779936577486</v>
      </c>
      <c r="L10" s="4"/>
      <c r="M10" s="4"/>
    </row>
    <row r="11" spans="1:13" x14ac:dyDescent="0.2">
      <c r="A11" s="12" t="s">
        <v>13</v>
      </c>
      <c r="B11" s="13">
        <v>0.1</v>
      </c>
      <c r="C11" s="1"/>
      <c r="D11" s="1"/>
      <c r="E11" s="1"/>
      <c r="F11" s="1"/>
      <c r="G11" s="1"/>
      <c r="H11" s="1"/>
      <c r="I11" s="1"/>
      <c r="J11" s="1"/>
      <c r="K11" s="1"/>
    </row>
    <row r="12" spans="1:13" x14ac:dyDescent="0.2">
      <c r="A12" s="14" t="s">
        <v>10</v>
      </c>
      <c r="B12" s="15">
        <f>SUM(B10:K10)-B13</f>
        <v>10503.263975548545</v>
      </c>
      <c r="C12" s="1"/>
      <c r="D12" s="1"/>
      <c r="E12" s="1"/>
      <c r="F12" s="1"/>
      <c r="G12" s="1"/>
      <c r="H12" s="1"/>
      <c r="I12" s="1"/>
      <c r="J12" s="1"/>
      <c r="K12" s="1"/>
    </row>
    <row r="13" spans="1:13" x14ac:dyDescent="0.2">
      <c r="A13" s="16" t="s">
        <v>9</v>
      </c>
      <c r="B13" s="17">
        <v>1050</v>
      </c>
      <c r="C13" s="1"/>
      <c r="D13" s="1"/>
      <c r="E13" s="1"/>
      <c r="F13" s="1"/>
      <c r="G13" s="1"/>
      <c r="H13" s="1"/>
      <c r="I13" s="1"/>
      <c r="J13" s="1"/>
      <c r="K13" s="1"/>
    </row>
    <row r="16" spans="1:13" x14ac:dyDescent="0.2">
      <c r="A16" s="2" t="s">
        <v>2</v>
      </c>
      <c r="B16" s="3" t="s">
        <v>0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ht="17" customHeight="1" x14ac:dyDescent="0.2">
      <c r="A17" s="5"/>
      <c r="B17" s="6">
        <v>1</v>
      </c>
      <c r="C17" s="6">
        <v>2</v>
      </c>
      <c r="D17" s="6">
        <v>3</v>
      </c>
      <c r="E17" s="6">
        <v>4</v>
      </c>
      <c r="F17" s="6">
        <v>5</v>
      </c>
      <c r="G17" s="6">
        <v>6</v>
      </c>
      <c r="H17" s="6">
        <v>7</v>
      </c>
      <c r="I17" s="6">
        <v>8</v>
      </c>
      <c r="J17" s="6">
        <v>9</v>
      </c>
      <c r="K17" s="6">
        <v>10</v>
      </c>
    </row>
    <row r="18" spans="1:11" ht="25" customHeight="1" x14ac:dyDescent="0.2">
      <c r="A18" s="8" t="s">
        <v>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1:11" x14ac:dyDescent="0.2">
      <c r="A19" s="8" t="s">
        <v>11</v>
      </c>
      <c r="B19" s="6">
        <f>-105</f>
        <v>-105</v>
      </c>
      <c r="C19" s="6">
        <f t="shared" ref="C19:K19" si="4">-105</f>
        <v>-105</v>
      </c>
      <c r="D19" s="6">
        <f t="shared" si="4"/>
        <v>-105</v>
      </c>
      <c r="E19" s="6">
        <f t="shared" si="4"/>
        <v>-105</v>
      </c>
      <c r="F19" s="6">
        <f t="shared" si="4"/>
        <v>-105</v>
      </c>
      <c r="G19" s="6">
        <f t="shared" si="4"/>
        <v>-105</v>
      </c>
      <c r="H19" s="6">
        <f t="shared" si="4"/>
        <v>-105</v>
      </c>
      <c r="I19" s="6">
        <f t="shared" si="4"/>
        <v>-105</v>
      </c>
      <c r="J19" s="6">
        <f t="shared" si="4"/>
        <v>-105</v>
      </c>
      <c r="K19" s="6">
        <f t="shared" si="4"/>
        <v>-105</v>
      </c>
    </row>
    <row r="20" spans="1:11" ht="29" x14ac:dyDescent="0.2">
      <c r="A20" s="8" t="s">
        <v>4</v>
      </c>
      <c r="B20" s="6">
        <v>180</v>
      </c>
      <c r="C20" s="6">
        <v>180</v>
      </c>
      <c r="D20" s="6">
        <v>180</v>
      </c>
      <c r="E20" s="6">
        <v>180</v>
      </c>
      <c r="F20" s="6">
        <v>180</v>
      </c>
      <c r="G20" s="6">
        <v>180</v>
      </c>
      <c r="H20" s="6">
        <v>180</v>
      </c>
      <c r="I20" s="6">
        <v>180</v>
      </c>
      <c r="J20" s="6">
        <v>180</v>
      </c>
      <c r="K20" s="6">
        <v>180</v>
      </c>
    </row>
    <row r="21" spans="1:11" ht="21" customHeight="1" x14ac:dyDescent="0.2">
      <c r="A21" s="7" t="s">
        <v>5</v>
      </c>
      <c r="B21" s="6">
        <f t="shared" ref="B21:K21" si="5">SUM(B18:B20)</f>
        <v>75</v>
      </c>
      <c r="C21" s="6">
        <f t="shared" si="5"/>
        <v>75</v>
      </c>
      <c r="D21" s="6">
        <f t="shared" si="5"/>
        <v>75</v>
      </c>
      <c r="E21" s="6">
        <f t="shared" si="5"/>
        <v>75</v>
      </c>
      <c r="F21" s="6">
        <f t="shared" si="5"/>
        <v>75</v>
      </c>
      <c r="G21" s="6">
        <f t="shared" si="5"/>
        <v>75</v>
      </c>
      <c r="H21" s="6">
        <f t="shared" si="5"/>
        <v>75</v>
      </c>
      <c r="I21" s="6">
        <f t="shared" si="5"/>
        <v>75</v>
      </c>
      <c r="J21" s="6">
        <f t="shared" si="5"/>
        <v>75</v>
      </c>
      <c r="K21" s="6">
        <f t="shared" si="5"/>
        <v>75</v>
      </c>
    </row>
    <row r="22" spans="1:11" x14ac:dyDescent="0.2">
      <c r="A22" s="7" t="s">
        <v>6</v>
      </c>
      <c r="B22" s="6">
        <f>B21*0.8</f>
        <v>60</v>
      </c>
      <c r="C22" s="6">
        <f t="shared" ref="C22" si="6">C21*0.8</f>
        <v>60</v>
      </c>
      <c r="D22" s="6">
        <f t="shared" ref="D22" si="7">D21*0.8</f>
        <v>60</v>
      </c>
      <c r="E22" s="6">
        <f t="shared" ref="E22" si="8">E21*0.8</f>
        <v>60</v>
      </c>
      <c r="F22" s="6">
        <f t="shared" ref="F22" si="9">F21*0.8</f>
        <v>60</v>
      </c>
      <c r="G22" s="6">
        <f t="shared" ref="G22" si="10">G21*0.8</f>
        <v>60</v>
      </c>
      <c r="H22" s="6">
        <f t="shared" ref="H22" si="11">H21*0.8</f>
        <v>60</v>
      </c>
      <c r="I22" s="6">
        <f t="shared" ref="I22" si="12">I21*0.8</f>
        <v>60</v>
      </c>
      <c r="J22" s="6">
        <f t="shared" ref="J22" si="13">J21*0.8</f>
        <v>60</v>
      </c>
      <c r="K22" s="6">
        <f t="shared" ref="K22" si="14">K21*0.8</f>
        <v>60</v>
      </c>
    </row>
    <row r="23" spans="1:11" x14ac:dyDescent="0.2">
      <c r="A23" s="18" t="s">
        <v>7</v>
      </c>
      <c r="B23" s="19">
        <f>B22-B19</f>
        <v>165</v>
      </c>
      <c r="C23" s="19">
        <f t="shared" ref="C23:K23" si="15">C22-C19</f>
        <v>165</v>
      </c>
      <c r="D23" s="19">
        <f t="shared" si="15"/>
        <v>165</v>
      </c>
      <c r="E23" s="19">
        <f t="shared" si="15"/>
        <v>165</v>
      </c>
      <c r="F23" s="19">
        <f t="shared" si="15"/>
        <v>165</v>
      </c>
      <c r="G23" s="19">
        <f t="shared" si="15"/>
        <v>165</v>
      </c>
      <c r="H23" s="19">
        <f t="shared" si="15"/>
        <v>165</v>
      </c>
      <c r="I23" s="19">
        <f t="shared" si="15"/>
        <v>165</v>
      </c>
      <c r="J23" s="19">
        <f t="shared" si="15"/>
        <v>165</v>
      </c>
      <c r="K23" s="19">
        <f t="shared" si="15"/>
        <v>165</v>
      </c>
    </row>
    <row r="24" spans="1:11" ht="28" x14ac:dyDescent="0.2">
      <c r="A24" s="9" t="s">
        <v>8</v>
      </c>
      <c r="B24" s="10">
        <f>B23/(1+$B$11)^B17</f>
        <v>150</v>
      </c>
      <c r="C24" s="10">
        <f>C23/(1+$B$11)^C17</f>
        <v>136.36363636363635</v>
      </c>
      <c r="D24" s="10">
        <f>D23/(1+$B$11)^D17</f>
        <v>123.9669421487603</v>
      </c>
      <c r="E24" s="10">
        <f>E23/(1+$B$11)^E17</f>
        <v>112.69722013523663</v>
      </c>
      <c r="F24" s="10">
        <f>F23/(1+$B$11)^F17</f>
        <v>102.45201830476057</v>
      </c>
      <c r="G24" s="10">
        <f>G23/(1+$B$11)^G17</f>
        <v>93.138198458873234</v>
      </c>
      <c r="H24" s="10">
        <f>H23/(1+$B$11)^H17</f>
        <v>84.671089508066558</v>
      </c>
      <c r="I24" s="10">
        <f>I23/(1+$B$11)^I17</f>
        <v>76.97371773460597</v>
      </c>
      <c r="J24" s="10">
        <f>J23/(1+$B$11)^J17</f>
        <v>69.976107031459975</v>
      </c>
      <c r="K24" s="10">
        <f>K23/(1+$B$11)^K17</f>
        <v>63.614642755872694</v>
      </c>
    </row>
    <row r="25" spans="1:11" x14ac:dyDescent="0.2">
      <c r="A25" s="14" t="s">
        <v>10</v>
      </c>
      <c r="B25" s="15">
        <f>SUM(B24:K24)-B26</f>
        <v>-36.146427558727737</v>
      </c>
      <c r="C25" s="11"/>
      <c r="D25" s="11"/>
      <c r="E25" s="11"/>
      <c r="F25" s="11"/>
      <c r="G25" s="11"/>
      <c r="H25" s="11"/>
      <c r="I25" s="11"/>
      <c r="J25" s="11"/>
      <c r="K25" s="11"/>
    </row>
    <row r="26" spans="1:11" x14ac:dyDescent="0.2">
      <c r="A26" s="16" t="s">
        <v>9</v>
      </c>
      <c r="B26" s="17">
        <v>1050</v>
      </c>
      <c r="C26" s="11"/>
      <c r="D26" s="11"/>
      <c r="E26" s="11"/>
      <c r="F26" s="11"/>
      <c r="G26" s="11"/>
      <c r="H26" s="11"/>
      <c r="I26" s="11"/>
      <c r="J26" s="11"/>
      <c r="K26" s="11"/>
    </row>
  </sheetData>
  <mergeCells count="4">
    <mergeCell ref="B1:K1"/>
    <mergeCell ref="B16:K16"/>
    <mergeCell ref="A16:A17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Макарова</dc:creator>
  <cp:lastModifiedBy>Светлана Макарова</cp:lastModifiedBy>
  <dcterms:created xsi:type="dcterms:W3CDTF">2022-10-13T15:39:34Z</dcterms:created>
  <dcterms:modified xsi:type="dcterms:W3CDTF">2022-10-14T09:40:10Z</dcterms:modified>
</cp:coreProperties>
</file>