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1EA6F8A8-62C4-3E46-9F6D-D9953E43D863}" xr6:coauthVersionLast="36" xr6:coauthVersionMax="36" xr10:uidLastSave="{00000000-0000-0000-0000-000000000000}"/>
  <bookViews>
    <workbookView xWindow="0" yWindow="0" windowWidth="40960" windowHeight="23040" xr2:uid="{1DBDB931-0944-524E-AE9B-80F01D151215}"/>
  </bookViews>
  <sheets>
    <sheet name="Вставка. Эффект каннибализаци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E43" i="1"/>
  <c r="F43" i="1"/>
  <c r="G43" i="1"/>
  <c r="C43" i="1"/>
  <c r="D42" i="1"/>
  <c r="E42" i="1"/>
  <c r="F42" i="1"/>
  <c r="G42" i="1"/>
  <c r="C42" i="1"/>
  <c r="G41" i="1"/>
  <c r="D41" i="1"/>
  <c r="E41" i="1"/>
  <c r="F41" i="1"/>
  <c r="C41" i="1"/>
  <c r="D40" i="1"/>
  <c r="E40" i="1"/>
  <c r="F40" i="1"/>
  <c r="G40" i="1"/>
  <c r="C40" i="1"/>
  <c r="D39" i="1"/>
  <c r="E39" i="1"/>
  <c r="F39" i="1"/>
  <c r="G39" i="1"/>
  <c r="C39" i="1"/>
  <c r="D38" i="1"/>
  <c r="E38" i="1"/>
  <c r="F38" i="1"/>
  <c r="G38" i="1"/>
  <c r="C38" i="1"/>
  <c r="C36" i="1"/>
  <c r="C35" i="1"/>
  <c r="C32" i="1"/>
  <c r="C29" i="1"/>
  <c r="D25" i="1"/>
  <c r="E25" i="1"/>
  <c r="F25" i="1"/>
  <c r="G25" i="1"/>
  <c r="C25" i="1"/>
  <c r="D24" i="1"/>
  <c r="C24" i="1"/>
  <c r="D23" i="1"/>
  <c r="E23" i="1"/>
  <c r="F23" i="1"/>
  <c r="G23" i="1"/>
  <c r="C23" i="1"/>
  <c r="C17" i="1"/>
  <c r="C16" i="1"/>
  <c r="C14" i="1"/>
  <c r="C5" i="1"/>
</calcChain>
</file>

<file path=xl/sharedStrings.xml><?xml version="1.0" encoding="utf-8"?>
<sst xmlns="http://schemas.openxmlformats.org/spreadsheetml/2006/main" count="49" uniqueCount="40">
  <si>
    <t>Данные по проекту апельсиновый сок "Баланс"</t>
  </si>
  <si>
    <t xml:space="preserve">Оборудование: </t>
  </si>
  <si>
    <t>Линия по производству сока, млн руб.</t>
  </si>
  <si>
    <t>Срок службы, лет</t>
  </si>
  <si>
    <t xml:space="preserve">Линия по выпуску упаковки, млн руб. </t>
  </si>
  <si>
    <t>Инвестиции в NWC, % от выручки первого года</t>
  </si>
  <si>
    <t>Цена за 1 упаковку сока "Баланс", руб.</t>
  </si>
  <si>
    <t>Объем реализации сока "Баланс", млн упаковок</t>
  </si>
  <si>
    <t>Год</t>
  </si>
  <si>
    <t>t=1</t>
  </si>
  <si>
    <t>t=2</t>
  </si>
  <si>
    <t>t=3</t>
  </si>
  <si>
    <t>t=4</t>
  </si>
  <si>
    <t>t=5</t>
  </si>
  <si>
    <t>Потери выручки, млн руб.</t>
  </si>
  <si>
    <t>В первые два года запуск нового сока «Баланс» снизит спрос на существующие традиционные соки, которые выпускает компания «Витамин», потери в выручке для компании в результате этого составят, млн руб.:</t>
  </si>
  <si>
    <t>Переменные расходы по проекту, % от выручки</t>
  </si>
  <si>
    <t>Постоянные расходы</t>
  </si>
  <si>
    <t xml:space="preserve">Постоянные расходы, млн руб. </t>
  </si>
  <si>
    <t>Налог на прибыль, %</t>
  </si>
  <si>
    <t>Ставка дисконтирования по проекту</t>
  </si>
  <si>
    <t>Цена за упаковку</t>
  </si>
  <si>
    <t>Реализация, млн упаковок</t>
  </si>
  <si>
    <t>Выручка</t>
  </si>
  <si>
    <t>Потери выручки от каннибализации</t>
  </si>
  <si>
    <t>Выручка с учетом каннибализации</t>
  </si>
  <si>
    <t xml:space="preserve">Первоначальные инвестиции по проекту: </t>
  </si>
  <si>
    <t>NWCinv</t>
  </si>
  <si>
    <t>Итого первоначальные инвестиции, CF0</t>
  </si>
  <si>
    <t>Вопрос 1. Расчет выручки по проекту с учетом побочных эффектов</t>
  </si>
  <si>
    <t>Решение</t>
  </si>
  <si>
    <t xml:space="preserve">Вопрос 2. Расчет первоначальных инвестиций. </t>
  </si>
  <si>
    <t xml:space="preserve">Вопрос 3. Расчет прибыли до выплаты процентов и налогов по проекту. </t>
  </si>
  <si>
    <t>Переменные расходы</t>
  </si>
  <si>
    <t>Амортизация линии по выпуску сока</t>
  </si>
  <si>
    <t>Амортизация линии по выпуску упаковки</t>
  </si>
  <si>
    <t>Прибыль до выплаты процентов и налогов (EBIT)</t>
  </si>
  <si>
    <t>Амортизация линии по производству сока, млн руб.</t>
  </si>
  <si>
    <t xml:space="preserve">Амортизация линии по выпуску упаковки, млн руб. </t>
  </si>
  <si>
    <t>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</si>
</sst>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8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9F97-5E9F-8F4F-BADA-70C60A54A4E4}">
  <dimension ref="A1:G61"/>
  <sheetViews>
    <sheetView tabSelected="1" zoomScale="180" zoomScaleNormal="180" workbookViewId="0">
      <selection activeCell="B48" sqref="B48"/>
    </sheetView>
  </sheetViews>
  <sheetFormatPr baseColWidth="10" defaultRowHeight="16" x14ac:dyDescent="0.2"/>
  <cols>
    <col min="1" max="1" width="3.33203125" customWidth="1"/>
    <col min="2" max="2" width="48.6640625" customWidth="1"/>
    <col min="4" max="4" width="16.5" customWidth="1"/>
  </cols>
  <sheetData>
    <row r="1" spans="1:7" x14ac:dyDescent="0.2">
      <c r="A1" s="2"/>
      <c r="B1" s="7" t="s">
        <v>0</v>
      </c>
      <c r="C1" s="2"/>
      <c r="D1" s="2"/>
      <c r="E1" s="2"/>
      <c r="F1" s="2"/>
      <c r="G1" s="2"/>
    </row>
    <row r="2" spans="1:7" x14ac:dyDescent="0.2">
      <c r="A2" s="2"/>
      <c r="B2" s="8" t="s">
        <v>1</v>
      </c>
      <c r="C2" s="14" t="s">
        <v>39</v>
      </c>
      <c r="D2" s="2"/>
      <c r="E2" s="9"/>
      <c r="F2" s="2"/>
      <c r="G2" s="2"/>
    </row>
    <row r="3" spans="1:7" x14ac:dyDescent="0.2">
      <c r="A3" s="2"/>
      <c r="B3" s="8" t="s">
        <v>2</v>
      </c>
      <c r="C3" s="14">
        <v>1520</v>
      </c>
      <c r="D3" s="8" t="s">
        <v>3</v>
      </c>
      <c r="E3" s="14">
        <v>8</v>
      </c>
      <c r="F3" s="2"/>
      <c r="G3" s="2"/>
    </row>
    <row r="4" spans="1:7" x14ac:dyDescent="0.2">
      <c r="A4" s="2"/>
      <c r="B4" s="8" t="s">
        <v>4</v>
      </c>
      <c r="C4" s="14">
        <v>315</v>
      </c>
      <c r="D4" s="8" t="s">
        <v>3</v>
      </c>
      <c r="E4" s="14">
        <v>5</v>
      </c>
      <c r="F4" s="2"/>
      <c r="G4" s="2"/>
    </row>
    <row r="5" spans="1:7" ht="17" x14ac:dyDescent="0.2">
      <c r="A5" s="2"/>
      <c r="B5" s="10" t="s">
        <v>5</v>
      </c>
      <c r="C5" s="14">
        <f>15%</f>
        <v>0.15</v>
      </c>
      <c r="D5" s="2"/>
      <c r="E5" s="2"/>
      <c r="F5" s="2"/>
      <c r="G5" s="2"/>
    </row>
    <row r="6" spans="1:7" x14ac:dyDescent="0.2">
      <c r="A6" s="2"/>
      <c r="B6" s="8" t="s">
        <v>6</v>
      </c>
      <c r="C6" s="14">
        <v>40</v>
      </c>
      <c r="D6" s="2"/>
      <c r="E6" s="2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ht="17" x14ac:dyDescent="0.2">
      <c r="A8" s="2"/>
      <c r="B8" s="8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13</v>
      </c>
    </row>
    <row r="9" spans="1:7" ht="16" customHeight="1" x14ac:dyDescent="0.2">
      <c r="A9" s="2"/>
      <c r="B9" s="10" t="s">
        <v>7</v>
      </c>
      <c r="C9" s="15">
        <v>50</v>
      </c>
      <c r="D9" s="15">
        <v>60</v>
      </c>
      <c r="E9" s="15">
        <v>70</v>
      </c>
      <c r="F9" s="15">
        <v>80</v>
      </c>
      <c r="G9" s="15">
        <v>80</v>
      </c>
    </row>
    <row r="10" spans="1:7" ht="48" customHeight="1" x14ac:dyDescent="0.2">
      <c r="A10" s="2"/>
      <c r="B10" s="11" t="s">
        <v>15</v>
      </c>
      <c r="C10" s="11"/>
      <c r="D10" s="11"/>
      <c r="E10" s="11"/>
      <c r="F10" s="11"/>
      <c r="G10" s="11"/>
    </row>
    <row r="11" spans="1:7" ht="17" x14ac:dyDescent="0.2">
      <c r="A11" s="2"/>
      <c r="B11" s="16" t="s">
        <v>8</v>
      </c>
      <c r="C11" s="15" t="s">
        <v>9</v>
      </c>
      <c r="D11" s="15" t="s">
        <v>10</v>
      </c>
      <c r="E11" s="2"/>
      <c r="F11" s="2"/>
      <c r="G11" s="2"/>
    </row>
    <row r="12" spans="1:7" ht="17" x14ac:dyDescent="0.2">
      <c r="A12" s="2"/>
      <c r="B12" s="16" t="s">
        <v>14</v>
      </c>
      <c r="C12" s="15">
        <v>150</v>
      </c>
      <c r="D12" s="15">
        <v>120</v>
      </c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2"/>
      <c r="B14" s="8" t="s">
        <v>16</v>
      </c>
      <c r="C14" s="14">
        <f>40%</f>
        <v>0.4</v>
      </c>
      <c r="D14" s="2"/>
      <c r="E14" s="2"/>
      <c r="F14" s="2"/>
      <c r="G14" s="2"/>
    </row>
    <row r="15" spans="1:7" x14ac:dyDescent="0.2">
      <c r="A15" s="2"/>
      <c r="B15" s="8" t="s">
        <v>18</v>
      </c>
      <c r="C15" s="14">
        <v>300</v>
      </c>
      <c r="D15" s="2"/>
      <c r="E15" s="2"/>
      <c r="F15" s="2"/>
      <c r="G15" s="2"/>
    </row>
    <row r="16" spans="1:7" x14ac:dyDescent="0.2">
      <c r="A16" s="2"/>
      <c r="B16" s="8" t="s">
        <v>19</v>
      </c>
      <c r="C16" s="14">
        <f>40%</f>
        <v>0.4</v>
      </c>
      <c r="D16" s="2"/>
      <c r="E16" s="2"/>
      <c r="F16" s="2"/>
      <c r="G16" s="2"/>
    </row>
    <row r="17" spans="1:7" x14ac:dyDescent="0.2">
      <c r="A17" s="2"/>
      <c r="B17" s="8" t="s">
        <v>20</v>
      </c>
      <c r="C17" s="14">
        <f>14%</f>
        <v>0.14000000000000001</v>
      </c>
      <c r="D17" s="2"/>
      <c r="E17" s="2"/>
      <c r="F17" s="2"/>
      <c r="G17" s="2"/>
    </row>
    <row r="18" spans="1:7" x14ac:dyDescent="0.2">
      <c r="A18" s="2"/>
      <c r="B18" s="12" t="s">
        <v>30</v>
      </c>
      <c r="C18" s="2"/>
      <c r="D18" s="2"/>
      <c r="E18" s="2"/>
      <c r="F18" s="2"/>
      <c r="G18" s="2"/>
    </row>
    <row r="19" spans="1:7" x14ac:dyDescent="0.2">
      <c r="A19" s="2"/>
      <c r="B19" s="1" t="s">
        <v>29</v>
      </c>
      <c r="C19" s="2"/>
      <c r="D19" s="2"/>
      <c r="E19" s="2"/>
      <c r="F19" s="2"/>
      <c r="G19" s="2"/>
    </row>
    <row r="20" spans="1:7" x14ac:dyDescent="0.2">
      <c r="A20" s="8"/>
      <c r="B20" s="17" t="s">
        <v>8</v>
      </c>
      <c r="C20" s="17">
        <v>1</v>
      </c>
      <c r="D20" s="17">
        <v>2</v>
      </c>
      <c r="E20" s="17">
        <v>3</v>
      </c>
      <c r="F20" s="17">
        <v>4</v>
      </c>
      <c r="G20" s="17">
        <v>5</v>
      </c>
    </row>
    <row r="21" spans="1:7" x14ac:dyDescent="0.2">
      <c r="A21" s="8">
        <v>1</v>
      </c>
      <c r="B21" s="18" t="s">
        <v>21</v>
      </c>
      <c r="C21" s="19">
        <v>40</v>
      </c>
      <c r="D21" s="19">
        <v>40</v>
      </c>
      <c r="E21" s="19">
        <v>40</v>
      </c>
      <c r="F21" s="19">
        <v>40</v>
      </c>
      <c r="G21" s="19">
        <v>40</v>
      </c>
    </row>
    <row r="22" spans="1:7" x14ac:dyDescent="0.2">
      <c r="A22" s="8">
        <v>2</v>
      </c>
      <c r="B22" s="18" t="s">
        <v>22</v>
      </c>
      <c r="C22" s="20">
        <v>50</v>
      </c>
      <c r="D22" s="20">
        <v>60</v>
      </c>
      <c r="E22" s="20">
        <v>70</v>
      </c>
      <c r="F22" s="20">
        <v>80</v>
      </c>
      <c r="G22" s="20">
        <v>80</v>
      </c>
    </row>
    <row r="23" spans="1:7" x14ac:dyDescent="0.2">
      <c r="A23" s="8">
        <v>3</v>
      </c>
      <c r="B23" s="18" t="s">
        <v>23</v>
      </c>
      <c r="C23" s="19">
        <f>C21*C22</f>
        <v>2000</v>
      </c>
      <c r="D23" s="19">
        <f t="shared" ref="D23:G23" si="0">D21*D22</f>
        <v>2400</v>
      </c>
      <c r="E23" s="19">
        <f t="shared" si="0"/>
        <v>2800</v>
      </c>
      <c r="F23" s="19">
        <f t="shared" si="0"/>
        <v>3200</v>
      </c>
      <c r="G23" s="19">
        <f t="shared" si="0"/>
        <v>3200</v>
      </c>
    </row>
    <row r="24" spans="1:7" x14ac:dyDescent="0.2">
      <c r="A24" s="8">
        <v>4</v>
      </c>
      <c r="B24" s="18" t="s">
        <v>24</v>
      </c>
      <c r="C24" s="19">
        <f>-C12</f>
        <v>-150</v>
      </c>
      <c r="D24" s="19">
        <f>-D12</f>
        <v>-120</v>
      </c>
      <c r="E24" s="19"/>
      <c r="F24" s="21"/>
      <c r="G24" s="21"/>
    </row>
    <row r="25" spans="1:7" ht="17" x14ac:dyDescent="0.2">
      <c r="A25" s="8">
        <v>5</v>
      </c>
      <c r="B25" s="22" t="s">
        <v>25</v>
      </c>
      <c r="C25" s="23">
        <f>C23+C24</f>
        <v>1850</v>
      </c>
      <c r="D25" s="23">
        <f t="shared" ref="D25:G25" si="1">D23+D24</f>
        <v>2280</v>
      </c>
      <c r="E25" s="23">
        <f t="shared" si="1"/>
        <v>2800</v>
      </c>
      <c r="F25" s="23">
        <f t="shared" si="1"/>
        <v>3200</v>
      </c>
      <c r="G25" s="23">
        <f t="shared" si="1"/>
        <v>3200</v>
      </c>
    </row>
    <row r="26" spans="1:7" x14ac:dyDescent="0.2">
      <c r="A26" s="2"/>
      <c r="B26" s="3"/>
      <c r="C26" s="4"/>
      <c r="D26" s="4"/>
      <c r="E26" s="4"/>
      <c r="F26" s="4"/>
      <c r="G26" s="4"/>
    </row>
    <row r="27" spans="1:7" x14ac:dyDescent="0.2">
      <c r="A27" s="2"/>
      <c r="B27" s="5" t="s">
        <v>31</v>
      </c>
      <c r="C27" s="2"/>
      <c r="D27" s="2"/>
      <c r="E27" s="2"/>
      <c r="F27" s="2"/>
      <c r="G27" s="2"/>
    </row>
    <row r="28" spans="1:7" x14ac:dyDescent="0.2">
      <c r="A28" s="2"/>
      <c r="B28" s="6" t="s">
        <v>26</v>
      </c>
      <c r="C28" s="2"/>
      <c r="D28" s="2"/>
      <c r="E28" s="2"/>
      <c r="F28" s="2"/>
      <c r="G28" s="2"/>
    </row>
    <row r="29" spans="1:7" x14ac:dyDescent="0.2">
      <c r="A29" s="2"/>
      <c r="B29" s="24" t="s">
        <v>27</v>
      </c>
      <c r="C29" s="8">
        <f>C25*C5</f>
        <v>277.5</v>
      </c>
      <c r="D29" s="2"/>
      <c r="E29" s="2"/>
      <c r="F29" s="2"/>
      <c r="G29" s="2"/>
    </row>
    <row r="30" spans="1:7" x14ac:dyDescent="0.2">
      <c r="A30" s="2"/>
      <c r="B30" s="8" t="s">
        <v>2</v>
      </c>
      <c r="C30" s="8">
        <v>1520</v>
      </c>
      <c r="D30" s="2"/>
      <c r="E30" s="2"/>
      <c r="F30" s="2"/>
      <c r="G30" s="2"/>
    </row>
    <row r="31" spans="1:7" x14ac:dyDescent="0.2">
      <c r="A31" s="2"/>
      <c r="B31" s="8" t="s">
        <v>4</v>
      </c>
      <c r="C31" s="8">
        <v>315</v>
      </c>
      <c r="D31" s="2"/>
      <c r="E31" s="2"/>
      <c r="F31" s="2"/>
      <c r="G31" s="2"/>
    </row>
    <row r="32" spans="1:7" x14ac:dyDescent="0.2">
      <c r="A32" s="2"/>
      <c r="B32" s="25" t="s">
        <v>28</v>
      </c>
      <c r="C32" s="25">
        <f>SUM(C29:C31)</f>
        <v>2112.5</v>
      </c>
      <c r="D32" s="2"/>
      <c r="E32" s="2"/>
      <c r="F32" s="2"/>
      <c r="G32" s="2"/>
    </row>
    <row r="33" spans="1:7" x14ac:dyDescent="0.2">
      <c r="A33" s="2"/>
      <c r="B33" s="2"/>
      <c r="C33" s="2"/>
      <c r="D33" s="2"/>
      <c r="E33" s="2"/>
      <c r="F33" s="2"/>
      <c r="G33" s="2"/>
    </row>
    <row r="34" spans="1:7" x14ac:dyDescent="0.2">
      <c r="A34" s="2"/>
      <c r="B34" s="1" t="s">
        <v>32</v>
      </c>
      <c r="C34" s="1"/>
      <c r="D34" s="1"/>
      <c r="E34" s="2"/>
      <c r="F34" s="2"/>
      <c r="G34" s="2"/>
    </row>
    <row r="35" spans="1:7" x14ac:dyDescent="0.2">
      <c r="A35" s="2"/>
      <c r="B35" s="8" t="s">
        <v>37</v>
      </c>
      <c r="C35" s="14">
        <f>C3/E3</f>
        <v>190</v>
      </c>
      <c r="D35" s="2"/>
      <c r="E35" s="2"/>
      <c r="F35" s="2"/>
      <c r="G35" s="2"/>
    </row>
    <row r="36" spans="1:7" x14ac:dyDescent="0.2">
      <c r="A36" s="2"/>
      <c r="B36" s="26" t="s">
        <v>38</v>
      </c>
      <c r="C36" s="27">
        <f>C4/E4</f>
        <v>63</v>
      </c>
      <c r="D36" s="2"/>
      <c r="E36" s="2"/>
      <c r="F36" s="2"/>
      <c r="G36" s="2"/>
    </row>
    <row r="37" spans="1:7" ht="17" x14ac:dyDescent="0.2">
      <c r="A37" s="8"/>
      <c r="B37" s="20" t="s">
        <v>8</v>
      </c>
      <c r="C37" s="19">
        <v>1</v>
      </c>
      <c r="D37" s="19">
        <v>2</v>
      </c>
      <c r="E37" s="19">
        <v>3</v>
      </c>
      <c r="F37" s="19">
        <v>4</v>
      </c>
      <c r="G37" s="19">
        <v>5</v>
      </c>
    </row>
    <row r="38" spans="1:7" ht="17" x14ac:dyDescent="0.2">
      <c r="A38" s="13">
        <v>1</v>
      </c>
      <c r="B38" s="28" t="s">
        <v>25</v>
      </c>
      <c r="C38" s="19">
        <f>C25</f>
        <v>1850</v>
      </c>
      <c r="D38" s="19">
        <f t="shared" ref="D38:G38" si="2">D25</f>
        <v>2280</v>
      </c>
      <c r="E38" s="19">
        <f t="shared" si="2"/>
        <v>2800</v>
      </c>
      <c r="F38" s="19">
        <f t="shared" si="2"/>
        <v>3200</v>
      </c>
      <c r="G38" s="19">
        <f t="shared" si="2"/>
        <v>3200</v>
      </c>
    </row>
    <row r="39" spans="1:7" x14ac:dyDescent="0.2">
      <c r="A39" s="13">
        <v>2</v>
      </c>
      <c r="B39" s="18" t="s">
        <v>33</v>
      </c>
      <c r="C39" s="19">
        <f>-C38*$C$14</f>
        <v>-740</v>
      </c>
      <c r="D39" s="19">
        <f t="shared" ref="D39:G39" si="3">-D38*$C$14</f>
        <v>-912</v>
      </c>
      <c r="E39" s="19">
        <f t="shared" si="3"/>
        <v>-1120</v>
      </c>
      <c r="F39" s="19">
        <f t="shared" si="3"/>
        <v>-1280</v>
      </c>
      <c r="G39" s="19">
        <f t="shared" si="3"/>
        <v>-1280</v>
      </c>
    </row>
    <row r="40" spans="1:7" x14ac:dyDescent="0.2">
      <c r="A40" s="13">
        <v>3</v>
      </c>
      <c r="B40" s="18" t="s">
        <v>17</v>
      </c>
      <c r="C40" s="19">
        <f>-$C$15</f>
        <v>-300</v>
      </c>
      <c r="D40" s="19">
        <f t="shared" ref="D40:G40" si="4">-$C$15</f>
        <v>-300</v>
      </c>
      <c r="E40" s="19">
        <f t="shared" si="4"/>
        <v>-300</v>
      </c>
      <c r="F40" s="19">
        <f t="shared" si="4"/>
        <v>-300</v>
      </c>
      <c r="G40" s="19">
        <f t="shared" si="4"/>
        <v>-300</v>
      </c>
    </row>
    <row r="41" spans="1:7" x14ac:dyDescent="0.2">
      <c r="A41" s="13">
        <v>4</v>
      </c>
      <c r="B41" s="18" t="s">
        <v>34</v>
      </c>
      <c r="C41" s="19">
        <f>-$C$35</f>
        <v>-190</v>
      </c>
      <c r="D41" s="19">
        <f t="shared" ref="D41:F41" si="5">-$C$35</f>
        <v>-190</v>
      </c>
      <c r="E41" s="19">
        <f t="shared" si="5"/>
        <v>-190</v>
      </c>
      <c r="F41" s="19">
        <f t="shared" si="5"/>
        <v>-190</v>
      </c>
      <c r="G41" s="19">
        <f>-$C$35</f>
        <v>-190</v>
      </c>
    </row>
    <row r="42" spans="1:7" x14ac:dyDescent="0.2">
      <c r="A42" s="13">
        <v>5</v>
      </c>
      <c r="B42" s="18" t="s">
        <v>35</v>
      </c>
      <c r="C42" s="19">
        <f>-$C$36</f>
        <v>-63</v>
      </c>
      <c r="D42" s="19">
        <f t="shared" ref="D42:G42" si="6">-$C$36</f>
        <v>-63</v>
      </c>
      <c r="E42" s="19">
        <f t="shared" si="6"/>
        <v>-63</v>
      </c>
      <c r="F42" s="19">
        <f t="shared" si="6"/>
        <v>-63</v>
      </c>
      <c r="G42" s="19">
        <f t="shared" si="6"/>
        <v>-63</v>
      </c>
    </row>
    <row r="43" spans="1:7" x14ac:dyDescent="0.2">
      <c r="A43" s="13">
        <v>6</v>
      </c>
      <c r="B43" s="29" t="s">
        <v>36</v>
      </c>
      <c r="C43" s="23">
        <f>SUM(C38:C42)</f>
        <v>557</v>
      </c>
      <c r="D43" s="23">
        <f t="shared" ref="D43:G43" si="7">SUM(D38:D42)</f>
        <v>815</v>
      </c>
      <c r="E43" s="23">
        <f t="shared" si="7"/>
        <v>1127</v>
      </c>
      <c r="F43" s="23">
        <f t="shared" si="7"/>
        <v>1367</v>
      </c>
      <c r="G43" s="23">
        <f t="shared" si="7"/>
        <v>1367</v>
      </c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/>
      <c r="E47" s="2"/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2"/>
      <c r="B52" s="2"/>
      <c r="C52" s="2"/>
      <c r="D52" s="2"/>
      <c r="E52" s="2"/>
      <c r="F52" s="2"/>
      <c r="G52" s="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/>
      <c r="B54" s="2"/>
      <c r="C54" s="2"/>
      <c r="D54" s="2"/>
      <c r="E54" s="2"/>
      <c r="F54" s="2"/>
      <c r="G54" s="2"/>
    </row>
    <row r="55" spans="1:7" x14ac:dyDescent="0.2">
      <c r="A55" s="2"/>
      <c r="B55" s="2"/>
      <c r="C55" s="2"/>
      <c r="D55" s="2"/>
      <c r="E55" s="2"/>
      <c r="F55" s="2"/>
      <c r="G55" s="2"/>
    </row>
    <row r="56" spans="1:7" x14ac:dyDescent="0.2">
      <c r="A56" s="2"/>
      <c r="B56" s="2"/>
      <c r="C56" s="2"/>
      <c r="D56" s="2"/>
      <c r="E56" s="2"/>
      <c r="F56" s="2"/>
      <c r="G56" s="2"/>
    </row>
    <row r="57" spans="1:7" x14ac:dyDescent="0.2">
      <c r="A57" s="2"/>
      <c r="B57" s="2"/>
      <c r="C57" s="2"/>
      <c r="D57" s="2"/>
      <c r="E57" s="2"/>
      <c r="F57" s="2"/>
      <c r="G57" s="2"/>
    </row>
    <row r="58" spans="1:7" x14ac:dyDescent="0.2">
      <c r="A58" s="2"/>
      <c r="B58" s="2"/>
      <c r="C58" s="2"/>
      <c r="D58" s="2"/>
      <c r="E58" s="2"/>
      <c r="F58" s="2"/>
      <c r="G58" s="2"/>
    </row>
    <row r="59" spans="1:7" x14ac:dyDescent="0.2">
      <c r="A59" s="2"/>
      <c r="B59" s="2"/>
      <c r="C59" s="2"/>
      <c r="D59" s="2"/>
      <c r="E59" s="2"/>
      <c r="F59" s="2"/>
      <c r="G59" s="2"/>
    </row>
    <row r="60" spans="1:7" x14ac:dyDescent="0.2">
      <c r="A60" s="2"/>
      <c r="B60" s="2"/>
      <c r="C60" s="2"/>
      <c r="D60" s="2"/>
      <c r="E60" s="2"/>
      <c r="F60" s="2"/>
      <c r="G60" s="2"/>
    </row>
    <row r="61" spans="1:7" x14ac:dyDescent="0.2">
      <c r="A61" s="2"/>
      <c r="B61" s="2"/>
      <c r="C61" s="2"/>
      <c r="D61" s="2"/>
      <c r="E61" s="2"/>
      <c r="F61" s="2"/>
      <c r="G61" s="2"/>
    </row>
  </sheetData>
  <mergeCells count="1">
    <mergeCell ref="B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Вставка. Эффект каннибализации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2023-07-18T17:11:01Z</dcterms:created>
  <dcterms:modified xsi:type="dcterms:W3CDTF">2023-07-18T17:50:40Z</dcterms:modified>
</cp:coreProperties>
</file>